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9395" windowHeight="71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M24" i="1" l="1"/>
  <c r="AL24" i="1"/>
  <c r="AJ24" i="1"/>
  <c r="AI24" i="1"/>
  <c r="AG24" i="1"/>
  <c r="AF24" i="1"/>
  <c r="AE24" i="1"/>
  <c r="AB24" i="1"/>
  <c r="Y24" i="1"/>
  <c r="V24" i="1"/>
  <c r="S24" i="1"/>
  <c r="P24" i="1"/>
  <c r="M24" i="1"/>
  <c r="J24" i="1"/>
  <c r="G24" i="1"/>
  <c r="B24" i="1"/>
  <c r="AM23" i="1"/>
  <c r="AL23" i="1"/>
  <c r="AJ23" i="1"/>
  <c r="AI23" i="1"/>
  <c r="AG23" i="1"/>
  <c r="AF23" i="1"/>
  <c r="AE23" i="1"/>
  <c r="AB23" i="1"/>
  <c r="Y23" i="1"/>
  <c r="V23" i="1"/>
  <c r="S23" i="1"/>
  <c r="P23" i="1"/>
  <c r="M23" i="1"/>
  <c r="J23" i="1"/>
  <c r="G23" i="1"/>
  <c r="B23" i="1"/>
  <c r="AM22" i="1"/>
  <c r="AN22" i="1" s="1"/>
  <c r="AL22" i="1"/>
  <c r="AJ22" i="1"/>
  <c r="AI22" i="1"/>
  <c r="AG22" i="1"/>
  <c r="AF22" i="1"/>
  <c r="AE22" i="1"/>
  <c r="AB22" i="1"/>
  <c r="Y22" i="1"/>
  <c r="V22" i="1"/>
  <c r="S22" i="1"/>
  <c r="P22" i="1"/>
  <c r="M22" i="1"/>
  <c r="J22" i="1"/>
  <c r="G22" i="1"/>
  <c r="B22" i="1"/>
  <c r="AM21" i="1"/>
  <c r="AM25" i="1" s="1"/>
  <c r="AL21" i="1"/>
  <c r="AL25" i="1" s="1"/>
  <c r="AJ21" i="1"/>
  <c r="AJ25" i="1" s="1"/>
  <c r="AI21" i="1"/>
  <c r="AG21" i="1"/>
  <c r="AG25" i="1" s="1"/>
  <c r="AF21" i="1"/>
  <c r="AE21" i="1"/>
  <c r="AB21" i="1"/>
  <c r="Y21" i="1"/>
  <c r="V21" i="1"/>
  <c r="S21" i="1"/>
  <c r="P21" i="1"/>
  <c r="M21" i="1"/>
  <c r="J21" i="1"/>
  <c r="G21" i="1"/>
  <c r="B21" i="1"/>
  <c r="AN20" i="1"/>
  <c r="AK20" i="1"/>
  <c r="AH20" i="1"/>
  <c r="AD20" i="1"/>
  <c r="AC20" i="1"/>
  <c r="AE20" i="1" s="1"/>
  <c r="AA20" i="1"/>
  <c r="Z20" i="1"/>
  <c r="X20" i="1"/>
  <c r="W20" i="1"/>
  <c r="Y20" i="1" s="1"/>
  <c r="V20" i="1"/>
  <c r="S20" i="1"/>
  <c r="P20" i="1"/>
  <c r="M20" i="1"/>
  <c r="J20" i="1"/>
  <c r="G20" i="1"/>
  <c r="B20" i="1"/>
  <c r="AN19" i="1"/>
  <c r="AK19" i="1"/>
  <c r="AH19" i="1"/>
  <c r="AD19" i="1"/>
  <c r="AC19" i="1"/>
  <c r="AA19" i="1"/>
  <c r="Z19" i="1"/>
  <c r="X19" i="1"/>
  <c r="Y19" i="1" s="1"/>
  <c r="W19" i="1"/>
  <c r="V19" i="1"/>
  <c r="S19" i="1"/>
  <c r="P19" i="1"/>
  <c r="M19" i="1"/>
  <c r="J19" i="1"/>
  <c r="G19" i="1"/>
  <c r="B19" i="1"/>
  <c r="AN18" i="1"/>
  <c r="AK18" i="1"/>
  <c r="AH18" i="1"/>
  <c r="AD18" i="1"/>
  <c r="AC18" i="1"/>
  <c r="AA18" i="1"/>
  <c r="Z18" i="1"/>
  <c r="AB18" i="1" s="1"/>
  <c r="Y18" i="1"/>
  <c r="X18" i="1"/>
  <c r="W18" i="1"/>
  <c r="V18" i="1"/>
  <c r="S18" i="1"/>
  <c r="P18" i="1"/>
  <c r="M18" i="1"/>
  <c r="J18" i="1"/>
  <c r="G18" i="1"/>
  <c r="B18" i="1"/>
  <c r="AN17" i="1"/>
  <c r="AK17" i="1"/>
  <c r="AH17" i="1"/>
  <c r="AD17" i="1"/>
  <c r="AC17" i="1"/>
  <c r="AA17" i="1"/>
  <c r="AA25" i="1" s="1"/>
  <c r="Z17" i="1"/>
  <c r="AB17" i="1" s="1"/>
  <c r="X17" i="1"/>
  <c r="W17" i="1"/>
  <c r="W25" i="1" s="1"/>
  <c r="V17" i="1"/>
  <c r="S17" i="1"/>
  <c r="P17" i="1"/>
  <c r="M17" i="1"/>
  <c r="J17" i="1"/>
  <c r="G17" i="1"/>
  <c r="B17" i="1"/>
  <c r="AN16" i="1"/>
  <c r="AK16" i="1"/>
  <c r="AH16" i="1"/>
  <c r="AE16" i="1"/>
  <c r="AB16" i="1"/>
  <c r="Y16" i="1"/>
  <c r="U16" i="1"/>
  <c r="T16" i="1"/>
  <c r="R16" i="1"/>
  <c r="Q16" i="1"/>
  <c r="S16" i="1" s="1"/>
  <c r="P16" i="1"/>
  <c r="O16" i="1"/>
  <c r="N16" i="1"/>
  <c r="M16" i="1"/>
  <c r="J16" i="1"/>
  <c r="G16" i="1"/>
  <c r="B16" i="1"/>
  <c r="AN15" i="1"/>
  <c r="AK15" i="1"/>
  <c r="AH15" i="1"/>
  <c r="AE15" i="1"/>
  <c r="AB15" i="1"/>
  <c r="Y15" i="1"/>
  <c r="U15" i="1"/>
  <c r="T15" i="1"/>
  <c r="R15" i="1"/>
  <c r="Q15" i="1"/>
  <c r="S15" i="1" s="1"/>
  <c r="O15" i="1"/>
  <c r="N15" i="1"/>
  <c r="P15" i="1" s="1"/>
  <c r="M15" i="1"/>
  <c r="J15" i="1"/>
  <c r="G15" i="1"/>
  <c r="B15" i="1"/>
  <c r="AN14" i="1"/>
  <c r="AK14" i="1"/>
  <c r="AH14" i="1"/>
  <c r="AE14" i="1"/>
  <c r="AB14" i="1"/>
  <c r="Y14" i="1"/>
  <c r="U14" i="1"/>
  <c r="T14" i="1"/>
  <c r="V14" i="1" s="1"/>
  <c r="R14" i="1"/>
  <c r="Q14" i="1"/>
  <c r="O14" i="1"/>
  <c r="N14" i="1"/>
  <c r="P14" i="1" s="1"/>
  <c r="M14" i="1"/>
  <c r="J14" i="1"/>
  <c r="G14" i="1"/>
  <c r="B14" i="1"/>
  <c r="AN13" i="1"/>
  <c r="AK13" i="1"/>
  <c r="AH13" i="1"/>
  <c r="AE13" i="1"/>
  <c r="AB13" i="1"/>
  <c r="Y13" i="1"/>
  <c r="U13" i="1"/>
  <c r="U25" i="1" s="1"/>
  <c r="T13" i="1"/>
  <c r="R13" i="1"/>
  <c r="Q13" i="1"/>
  <c r="Q25" i="1" s="1"/>
  <c r="O13" i="1"/>
  <c r="O25" i="1" s="1"/>
  <c r="N13" i="1"/>
  <c r="M13" i="1"/>
  <c r="J13" i="1"/>
  <c r="G13" i="1"/>
  <c r="B13" i="1"/>
  <c r="AN12" i="1"/>
  <c r="AK12" i="1"/>
  <c r="AH12" i="1"/>
  <c r="AE12" i="1"/>
  <c r="AB12" i="1"/>
  <c r="Y12" i="1"/>
  <c r="V12" i="1"/>
  <c r="S12" i="1"/>
  <c r="P12" i="1"/>
  <c r="L12" i="1"/>
  <c r="K12" i="1"/>
  <c r="M12" i="1" s="1"/>
  <c r="I12" i="1"/>
  <c r="H12" i="1"/>
  <c r="J12" i="1" s="1"/>
  <c r="G12" i="1"/>
  <c r="F12" i="1"/>
  <c r="E12" i="1"/>
  <c r="B12" i="1"/>
  <c r="AN11" i="1"/>
  <c r="AK11" i="1"/>
  <c r="AH11" i="1"/>
  <c r="AE11" i="1"/>
  <c r="AB11" i="1"/>
  <c r="Y11" i="1"/>
  <c r="V11" i="1"/>
  <c r="S11" i="1"/>
  <c r="P11" i="1"/>
  <c r="L11" i="1"/>
  <c r="K11" i="1"/>
  <c r="I11" i="1"/>
  <c r="J11" i="1" s="1"/>
  <c r="H11" i="1"/>
  <c r="F11" i="1"/>
  <c r="E11" i="1"/>
  <c r="G11" i="1" s="1"/>
  <c r="B11" i="1"/>
  <c r="AN10" i="1"/>
  <c r="AK10" i="1"/>
  <c r="AH10" i="1"/>
  <c r="AE10" i="1"/>
  <c r="AB10" i="1"/>
  <c r="Y10" i="1"/>
  <c r="V10" i="1"/>
  <c r="S10" i="1"/>
  <c r="P10" i="1"/>
  <c r="L10" i="1"/>
  <c r="K10" i="1"/>
  <c r="M10" i="1" s="1"/>
  <c r="I10" i="1"/>
  <c r="H10" i="1"/>
  <c r="J10" i="1" s="1"/>
  <c r="G10" i="1"/>
  <c r="F10" i="1"/>
  <c r="E10" i="1"/>
  <c r="B10" i="1"/>
  <c r="AN9" i="1"/>
  <c r="AK9" i="1"/>
  <c r="AH9" i="1"/>
  <c r="AE9" i="1"/>
  <c r="AB9" i="1"/>
  <c r="Y9" i="1"/>
  <c r="V9" i="1"/>
  <c r="S9" i="1"/>
  <c r="P9" i="1"/>
  <c r="L9" i="1"/>
  <c r="K9" i="1"/>
  <c r="I9" i="1"/>
  <c r="I25" i="1" s="1"/>
  <c r="H9" i="1"/>
  <c r="H25" i="1" s="1"/>
  <c r="F9" i="1"/>
  <c r="F25" i="1" s="1"/>
  <c r="E9" i="1"/>
  <c r="E25" i="1" s="1"/>
  <c r="B9" i="1"/>
  <c r="AO11" i="1" l="1"/>
  <c r="K25" i="1"/>
  <c r="M11" i="1"/>
  <c r="V15" i="1"/>
  <c r="V25" i="1" s="1"/>
  <c r="AC25" i="1"/>
  <c r="AB19" i="1"/>
  <c r="AB25" i="1" s="1"/>
  <c r="AK21" i="1"/>
  <c r="AK22" i="1"/>
  <c r="AK23" i="1"/>
  <c r="AK24" i="1"/>
  <c r="AO10" i="1"/>
  <c r="L25" i="1"/>
  <c r="AK25" i="1"/>
  <c r="N25" i="1"/>
  <c r="R25" i="1"/>
  <c r="S14" i="1"/>
  <c r="AO15" i="1"/>
  <c r="V16" i="1"/>
  <c r="AO16" i="1" s="1"/>
  <c r="X25" i="1"/>
  <c r="AD25" i="1"/>
  <c r="AE18" i="1"/>
  <c r="AB20" i="1"/>
  <c r="AO20" i="1" s="1"/>
  <c r="AO12" i="1"/>
  <c r="V13" i="1"/>
  <c r="AE19" i="1"/>
  <c r="AH21" i="1"/>
  <c r="AH22" i="1"/>
  <c r="AO22" i="1" s="1"/>
  <c r="AH23" i="1"/>
  <c r="AN23" i="1"/>
  <c r="AO23" i="1" s="1"/>
  <c r="AH24" i="1"/>
  <c r="AO24" i="1" s="1"/>
  <c r="AN24" i="1"/>
  <c r="P13" i="1"/>
  <c r="P25" i="1" s="1"/>
  <c r="AO19" i="1"/>
  <c r="AO14" i="1"/>
  <c r="AO18" i="1"/>
  <c r="G9" i="1"/>
  <c r="M9" i="1"/>
  <c r="M25" i="1" s="1"/>
  <c r="S13" i="1"/>
  <c r="AO13" i="1" s="1"/>
  <c r="Y17" i="1"/>
  <c r="Y25" i="1" s="1"/>
  <c r="Z25" i="1"/>
  <c r="J9" i="1"/>
  <c r="J25" i="1" s="1"/>
  <c r="AN21" i="1"/>
  <c r="AI25" i="1"/>
  <c r="AE17" i="1"/>
  <c r="T25" i="1"/>
  <c r="AF25" i="1"/>
  <c r="AN25" i="1" l="1"/>
  <c r="AH25" i="1"/>
  <c r="AE25" i="1"/>
  <c r="AO9" i="1"/>
  <c r="G25" i="1"/>
  <c r="S25" i="1"/>
  <c r="AO21" i="1"/>
  <c r="AO17" i="1"/>
  <c r="AO25" i="1" l="1"/>
</calcChain>
</file>

<file path=xl/sharedStrings.xml><?xml version="1.0" encoding="utf-8"?>
<sst xmlns="http://schemas.openxmlformats.org/spreadsheetml/2006/main" count="98" uniqueCount="40">
  <si>
    <t>NO</t>
  </si>
  <si>
    <t>ALAMAT</t>
  </si>
  <si>
    <t>PATTALLASSANG</t>
  </si>
  <si>
    <t>ORO</t>
  </si>
  <si>
    <t>BAJIMINASA</t>
  </si>
  <si>
    <t>MATILU</t>
  </si>
  <si>
    <t>TOTAL</t>
  </si>
  <si>
    <t>KETERANGAN</t>
  </si>
  <si>
    <t>RT</t>
  </si>
  <si>
    <t>RW</t>
  </si>
  <si>
    <t>Kawin</t>
  </si>
  <si>
    <t>Belum Kawin</t>
  </si>
  <si>
    <t>Janda/Duda</t>
  </si>
  <si>
    <t>L</t>
  </si>
  <si>
    <t>P</t>
  </si>
  <si>
    <t>JML</t>
  </si>
  <si>
    <t>001</t>
  </si>
  <si>
    <t>DUSUN PATTALLASSANG</t>
  </si>
  <si>
    <t>002</t>
  </si>
  <si>
    <t>003</t>
  </si>
  <si>
    <t>004</t>
  </si>
  <si>
    <t>005</t>
  </si>
  <si>
    <t>DUSUN ORO</t>
  </si>
  <si>
    <t>006</t>
  </si>
  <si>
    <t>007</t>
  </si>
  <si>
    <t>008</t>
  </si>
  <si>
    <t>009</t>
  </si>
  <si>
    <t>DUSUN BAJIMINASA</t>
  </si>
  <si>
    <t>010</t>
  </si>
  <si>
    <t>011</t>
  </si>
  <si>
    <t>012</t>
  </si>
  <si>
    <t>013</t>
  </si>
  <si>
    <t>DUSUN MATILU</t>
  </si>
  <si>
    <t>014</t>
  </si>
  <si>
    <t>015</t>
  </si>
  <si>
    <t>016</t>
  </si>
  <si>
    <t>JUMLAH</t>
  </si>
  <si>
    <t>REKAP PENDUDUK BERDASARKAN STATUS PERKAWINAN</t>
  </si>
  <si>
    <t>DESA ORO GADING KECAMATAN KINDANG KABUPATEN BULUKUMBA</t>
  </si>
  <si>
    <t>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</si>
</sst>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0" borderId="9" xfId="1" applyNumberFormat="1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1" applyNumberFormat="1" applyFont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DESA/JOBDES%20OPERATOR/DDK%20TERPAD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KEPALA KELUARGA"/>
      <sheetName val="REKAP KK"/>
      <sheetName val="STATUS RUMAH"/>
      <sheetName val="AKSES LISTRIK"/>
      <sheetName val="SANITASI"/>
      <sheetName val="STATUS BANSOS"/>
      <sheetName val="KENDARAAN"/>
      <sheetName val="ASET EKONOMI"/>
      <sheetName val="PENGHASILAN"/>
      <sheetName val="STATUS KELUARGA"/>
      <sheetName val="PENDUDUK"/>
      <sheetName val="REKAP PENDUDUK"/>
      <sheetName val="PENDIDIKAN"/>
      <sheetName val="PEKERJAAN"/>
      <sheetName val="USIA"/>
      <sheetName val="STATUS PERKAWINAN"/>
      <sheetName val="KEPEMILIKAN BP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C9" t="str">
            <v>RT</v>
          </cell>
          <cell r="D9" t="str">
            <v>RW</v>
          </cell>
          <cell r="E9" t="str">
            <v>Dusun</v>
          </cell>
          <cell r="K9" t="str">
            <v>Jenis Kelamin</v>
          </cell>
          <cell r="P9" t="str">
            <v>Status</v>
          </cell>
        </row>
        <row r="10">
          <cell r="C10">
            <v>1</v>
          </cell>
          <cell r="D10">
            <v>1</v>
          </cell>
          <cell r="E10" t="str">
            <v>PATTALLASSANG</v>
          </cell>
          <cell r="K10" t="str">
            <v>LAKI-LAKI</v>
          </cell>
          <cell r="P10" t="str">
            <v>Kawin</v>
          </cell>
        </row>
        <row r="11">
          <cell r="C11">
            <v>1</v>
          </cell>
          <cell r="D11">
            <v>1</v>
          </cell>
          <cell r="E11" t="str">
            <v>PATTALLASSANG</v>
          </cell>
          <cell r="K11" t="str">
            <v>PEREMPUAN</v>
          </cell>
          <cell r="P11" t="str">
            <v>Kawin</v>
          </cell>
        </row>
        <row r="12">
          <cell r="C12">
            <v>1</v>
          </cell>
          <cell r="D12">
            <v>1</v>
          </cell>
          <cell r="E12" t="str">
            <v>PATTALLASSANG</v>
          </cell>
          <cell r="K12" t="str">
            <v>LAKI-LAKI</v>
          </cell>
          <cell r="P12" t="str">
            <v>Belum Kawin</v>
          </cell>
        </row>
        <row r="13">
          <cell r="C13">
            <v>1</v>
          </cell>
          <cell r="D13">
            <v>1</v>
          </cell>
          <cell r="E13" t="str">
            <v>PATTALLASSANG</v>
          </cell>
          <cell r="K13" t="str">
            <v>PEREMPUAN</v>
          </cell>
          <cell r="P13" t="str">
            <v>Belum Kawin</v>
          </cell>
        </row>
        <row r="14">
          <cell r="C14">
            <v>1</v>
          </cell>
          <cell r="D14">
            <v>1</v>
          </cell>
          <cell r="E14" t="str">
            <v>PATTALLASSANG</v>
          </cell>
          <cell r="K14" t="str">
            <v>LAKI-LAKI</v>
          </cell>
          <cell r="P14" t="str">
            <v>Kawin</v>
          </cell>
        </row>
        <row r="15">
          <cell r="C15">
            <v>1</v>
          </cell>
          <cell r="D15">
            <v>1</v>
          </cell>
          <cell r="E15" t="str">
            <v>PATTALLASSANG</v>
          </cell>
          <cell r="K15" t="str">
            <v>PEREMPUAN</v>
          </cell>
          <cell r="P15" t="str">
            <v>Kawin</v>
          </cell>
        </row>
        <row r="16">
          <cell r="C16">
            <v>1</v>
          </cell>
          <cell r="D16">
            <v>1</v>
          </cell>
          <cell r="E16" t="str">
            <v>PATTALLASSANG</v>
          </cell>
          <cell r="K16" t="str">
            <v>PEREMPUAN</v>
          </cell>
          <cell r="P16" t="str">
            <v>Belum Kawin</v>
          </cell>
        </row>
        <row r="17">
          <cell r="C17">
            <v>1</v>
          </cell>
          <cell r="D17">
            <v>1</v>
          </cell>
          <cell r="E17" t="str">
            <v>PATTALLASSANG</v>
          </cell>
          <cell r="K17" t="str">
            <v>LAKI-LAKI</v>
          </cell>
          <cell r="P17" t="str">
            <v>Kawin</v>
          </cell>
        </row>
        <row r="18">
          <cell r="C18">
            <v>1</v>
          </cell>
          <cell r="D18">
            <v>1</v>
          </cell>
          <cell r="E18" t="str">
            <v>PATTALLASSANG</v>
          </cell>
          <cell r="K18" t="str">
            <v>PEREMPUAN</v>
          </cell>
          <cell r="P18" t="str">
            <v>Kawin</v>
          </cell>
        </row>
        <row r="19">
          <cell r="C19">
            <v>1</v>
          </cell>
          <cell r="D19">
            <v>1</v>
          </cell>
          <cell r="E19" t="str">
            <v>PATTALLASSANG</v>
          </cell>
          <cell r="K19" t="str">
            <v>LAKI-LAKI</v>
          </cell>
          <cell r="P19" t="str">
            <v>Belum Kawin</v>
          </cell>
        </row>
        <row r="20">
          <cell r="C20">
            <v>1</v>
          </cell>
          <cell r="D20">
            <v>1</v>
          </cell>
          <cell r="E20" t="str">
            <v>PATTALLASSANG</v>
          </cell>
          <cell r="K20" t="str">
            <v>LAKI-LAKI</v>
          </cell>
          <cell r="P20" t="str">
            <v>Kawin</v>
          </cell>
        </row>
        <row r="21">
          <cell r="C21">
            <v>1</v>
          </cell>
          <cell r="D21">
            <v>1</v>
          </cell>
          <cell r="E21" t="str">
            <v>PATTALLASSANG</v>
          </cell>
          <cell r="K21" t="str">
            <v>PEREMPUAN</v>
          </cell>
          <cell r="P21" t="str">
            <v>Kawin</v>
          </cell>
        </row>
        <row r="22">
          <cell r="C22">
            <v>1</v>
          </cell>
          <cell r="D22">
            <v>1</v>
          </cell>
          <cell r="E22" t="str">
            <v>PATTALLASSANG</v>
          </cell>
          <cell r="K22" t="str">
            <v>PEREMPUAN</v>
          </cell>
          <cell r="P22" t="str">
            <v>Belum Kawin</v>
          </cell>
        </row>
        <row r="23">
          <cell r="C23">
            <v>1</v>
          </cell>
          <cell r="D23">
            <v>1</v>
          </cell>
          <cell r="E23" t="str">
            <v>PATTALLASSANG</v>
          </cell>
          <cell r="K23" t="str">
            <v>PEREMPUAN</v>
          </cell>
          <cell r="P23" t="str">
            <v>Janda/Duda</v>
          </cell>
        </row>
        <row r="24">
          <cell r="C24">
            <v>1</v>
          </cell>
          <cell r="D24">
            <v>1</v>
          </cell>
          <cell r="E24" t="str">
            <v>PATTALLASSANG</v>
          </cell>
          <cell r="K24" t="str">
            <v>LAKI-LAKI</v>
          </cell>
          <cell r="P24" t="str">
            <v>Kawin</v>
          </cell>
        </row>
        <row r="25">
          <cell r="C25">
            <v>1</v>
          </cell>
          <cell r="D25">
            <v>1</v>
          </cell>
          <cell r="E25" t="str">
            <v>PATTALLASSANG</v>
          </cell>
          <cell r="K25" t="str">
            <v>PEREMPUAN</v>
          </cell>
          <cell r="P25" t="str">
            <v>Kawin</v>
          </cell>
        </row>
        <row r="26">
          <cell r="C26">
            <v>1</v>
          </cell>
          <cell r="D26">
            <v>1</v>
          </cell>
          <cell r="E26" t="str">
            <v>PATTALLASSANG</v>
          </cell>
          <cell r="K26" t="str">
            <v>PEREMPUAN</v>
          </cell>
          <cell r="P26" t="str">
            <v>Belum Kawin</v>
          </cell>
        </row>
        <row r="27">
          <cell r="C27">
            <v>1</v>
          </cell>
          <cell r="D27">
            <v>1</v>
          </cell>
          <cell r="E27" t="str">
            <v>PATTALLASSANG</v>
          </cell>
          <cell r="K27" t="str">
            <v>PEREMPUAN</v>
          </cell>
          <cell r="P27" t="str">
            <v>Kawin</v>
          </cell>
        </row>
        <row r="28">
          <cell r="C28">
            <v>1</v>
          </cell>
          <cell r="D28">
            <v>1</v>
          </cell>
          <cell r="E28" t="str">
            <v>PATTALLASSANG</v>
          </cell>
          <cell r="K28" t="str">
            <v>LAKI-LAKI</v>
          </cell>
          <cell r="P28" t="str">
            <v>Kawin</v>
          </cell>
        </row>
        <row r="29">
          <cell r="C29">
            <v>1</v>
          </cell>
          <cell r="D29">
            <v>1</v>
          </cell>
          <cell r="E29" t="str">
            <v>PATTALLASSANG</v>
          </cell>
          <cell r="K29" t="str">
            <v>PEREMPUAN</v>
          </cell>
          <cell r="P29" t="str">
            <v>Kawin</v>
          </cell>
        </row>
        <row r="30">
          <cell r="C30">
            <v>1</v>
          </cell>
          <cell r="D30">
            <v>1</v>
          </cell>
          <cell r="E30" t="str">
            <v>PATTALLASSANG</v>
          </cell>
          <cell r="K30" t="str">
            <v>PEREMPUAN</v>
          </cell>
          <cell r="P30" t="str">
            <v>Belum Kawin</v>
          </cell>
        </row>
        <row r="31">
          <cell r="C31">
            <v>1</v>
          </cell>
          <cell r="D31">
            <v>1</v>
          </cell>
          <cell r="E31" t="str">
            <v>PATTALLASSANG</v>
          </cell>
          <cell r="K31" t="str">
            <v>LAKI-LAKI</v>
          </cell>
          <cell r="P31" t="str">
            <v>Belum Kawin</v>
          </cell>
        </row>
        <row r="32">
          <cell r="C32">
            <v>1</v>
          </cell>
          <cell r="D32">
            <v>1</v>
          </cell>
          <cell r="E32" t="str">
            <v>PATTALLASSANG</v>
          </cell>
          <cell r="K32" t="str">
            <v>PEREMPUAN</v>
          </cell>
          <cell r="P32" t="str">
            <v>Belum Kawin</v>
          </cell>
        </row>
        <row r="33">
          <cell r="C33">
            <v>1</v>
          </cell>
          <cell r="D33">
            <v>1</v>
          </cell>
          <cell r="E33" t="str">
            <v>PATTALLASSANG</v>
          </cell>
          <cell r="K33" t="str">
            <v>LAKI-LAKI</v>
          </cell>
          <cell r="P33" t="str">
            <v>Kawin</v>
          </cell>
        </row>
        <row r="34">
          <cell r="C34">
            <v>1</v>
          </cell>
          <cell r="D34">
            <v>1</v>
          </cell>
          <cell r="E34" t="str">
            <v>PATTALLASSANG</v>
          </cell>
          <cell r="K34" t="str">
            <v>PEREMPUAN</v>
          </cell>
          <cell r="P34" t="str">
            <v>Kawin</v>
          </cell>
        </row>
        <row r="35">
          <cell r="C35">
            <v>1</v>
          </cell>
          <cell r="D35">
            <v>1</v>
          </cell>
          <cell r="E35" t="str">
            <v>PATTALLASSANG</v>
          </cell>
          <cell r="K35" t="str">
            <v>LAKI-LAKI</v>
          </cell>
          <cell r="P35" t="str">
            <v>Belum Kawin</v>
          </cell>
        </row>
        <row r="36">
          <cell r="C36">
            <v>1</v>
          </cell>
          <cell r="D36">
            <v>1</v>
          </cell>
          <cell r="E36" t="str">
            <v>PATTALLASSANG</v>
          </cell>
          <cell r="K36" t="str">
            <v>PEREMPUAN</v>
          </cell>
          <cell r="P36" t="str">
            <v>Belum Kawin</v>
          </cell>
        </row>
        <row r="37">
          <cell r="C37">
            <v>1</v>
          </cell>
          <cell r="D37">
            <v>1</v>
          </cell>
          <cell r="E37" t="str">
            <v>PATTALLASSANG</v>
          </cell>
          <cell r="K37" t="str">
            <v>LAKI-LAKI</v>
          </cell>
          <cell r="P37" t="str">
            <v>Kawin</v>
          </cell>
        </row>
        <row r="38">
          <cell r="C38">
            <v>1</v>
          </cell>
          <cell r="D38">
            <v>1</v>
          </cell>
          <cell r="E38" t="str">
            <v>PATTALLASSANG</v>
          </cell>
          <cell r="K38" t="str">
            <v>PEREMPUAN</v>
          </cell>
          <cell r="P38" t="str">
            <v>Kawin</v>
          </cell>
        </row>
        <row r="39">
          <cell r="C39">
            <v>1</v>
          </cell>
          <cell r="D39">
            <v>1</v>
          </cell>
          <cell r="E39" t="str">
            <v>PATTALLASSANG</v>
          </cell>
          <cell r="K39" t="str">
            <v>LAKI-LAKI</v>
          </cell>
          <cell r="P39" t="str">
            <v>Kawin</v>
          </cell>
        </row>
        <row r="40">
          <cell r="C40">
            <v>1</v>
          </cell>
          <cell r="D40">
            <v>1</v>
          </cell>
          <cell r="E40" t="str">
            <v>PATTALLASSANG</v>
          </cell>
          <cell r="K40" t="str">
            <v>PEREMPUAN</v>
          </cell>
          <cell r="P40" t="str">
            <v>Kawin</v>
          </cell>
        </row>
        <row r="41">
          <cell r="C41">
            <v>1</v>
          </cell>
          <cell r="D41">
            <v>1</v>
          </cell>
          <cell r="E41" t="str">
            <v>PATTALLASSANG</v>
          </cell>
          <cell r="K41" t="str">
            <v>LAKI-LAKI</v>
          </cell>
          <cell r="P41" t="str">
            <v>Kawin</v>
          </cell>
        </row>
        <row r="42">
          <cell r="C42">
            <v>1</v>
          </cell>
          <cell r="D42">
            <v>1</v>
          </cell>
          <cell r="E42" t="str">
            <v>PATTALLASSANG</v>
          </cell>
          <cell r="K42" t="str">
            <v>PEREMPUAN</v>
          </cell>
          <cell r="P42" t="str">
            <v>Kawin</v>
          </cell>
        </row>
        <row r="43">
          <cell r="C43">
            <v>1</v>
          </cell>
          <cell r="D43">
            <v>1</v>
          </cell>
          <cell r="E43" t="str">
            <v>PATTALLASSANG</v>
          </cell>
          <cell r="K43" t="str">
            <v>LAKI-LAKI</v>
          </cell>
          <cell r="P43" t="str">
            <v>Janda/Duda</v>
          </cell>
        </row>
        <row r="44">
          <cell r="C44">
            <v>1</v>
          </cell>
          <cell r="D44">
            <v>1</v>
          </cell>
          <cell r="E44" t="str">
            <v>PATTALLASSANG</v>
          </cell>
          <cell r="K44" t="str">
            <v>LAKI-LAKI</v>
          </cell>
          <cell r="P44" t="str">
            <v>Kawin</v>
          </cell>
        </row>
        <row r="45">
          <cell r="C45">
            <v>1</v>
          </cell>
          <cell r="D45">
            <v>1</v>
          </cell>
          <cell r="E45" t="str">
            <v>PATTALLASSANG</v>
          </cell>
          <cell r="K45" t="str">
            <v>PEREMPUAN</v>
          </cell>
          <cell r="P45" t="str">
            <v>Kawin</v>
          </cell>
        </row>
        <row r="46">
          <cell r="C46">
            <v>1</v>
          </cell>
          <cell r="D46">
            <v>1</v>
          </cell>
          <cell r="E46" t="str">
            <v>PATTALLASSANG</v>
          </cell>
          <cell r="K46" t="str">
            <v>LAKI-LAKI</v>
          </cell>
          <cell r="P46" t="str">
            <v>Kawin</v>
          </cell>
        </row>
        <row r="47">
          <cell r="C47">
            <v>1</v>
          </cell>
          <cell r="D47">
            <v>1</v>
          </cell>
          <cell r="E47" t="str">
            <v>PATTALLASSANG</v>
          </cell>
          <cell r="K47" t="str">
            <v>PEREMPUAN</v>
          </cell>
          <cell r="P47" t="str">
            <v>Kawin</v>
          </cell>
        </row>
        <row r="48">
          <cell r="C48">
            <v>1</v>
          </cell>
          <cell r="D48">
            <v>1</v>
          </cell>
          <cell r="E48" t="str">
            <v>PATTALLASSANG</v>
          </cell>
          <cell r="K48" t="str">
            <v>LAKI-LAKI</v>
          </cell>
          <cell r="P48" t="str">
            <v>Belum Kawin</v>
          </cell>
        </row>
        <row r="49">
          <cell r="C49">
            <v>1</v>
          </cell>
          <cell r="D49">
            <v>1</v>
          </cell>
          <cell r="E49" t="str">
            <v>PATTALLASSANG</v>
          </cell>
          <cell r="K49" t="str">
            <v>LAKI-LAKI</v>
          </cell>
          <cell r="P49" t="str">
            <v>Belum Kawin</v>
          </cell>
        </row>
        <row r="50">
          <cell r="C50">
            <v>1</v>
          </cell>
          <cell r="D50">
            <v>1</v>
          </cell>
          <cell r="E50" t="str">
            <v>PATTALLASSANG</v>
          </cell>
          <cell r="K50" t="str">
            <v>PEREMPUAN</v>
          </cell>
          <cell r="P50" t="str">
            <v>Janda/Duda</v>
          </cell>
        </row>
        <row r="51">
          <cell r="C51">
            <v>1</v>
          </cell>
          <cell r="D51">
            <v>1</v>
          </cell>
          <cell r="E51" t="str">
            <v>PATTALLASSANG</v>
          </cell>
          <cell r="K51" t="str">
            <v>PEREMPUAN</v>
          </cell>
          <cell r="P51" t="str">
            <v>Belum Kawin</v>
          </cell>
        </row>
        <row r="52">
          <cell r="C52">
            <v>1</v>
          </cell>
          <cell r="D52">
            <v>1</v>
          </cell>
          <cell r="E52" t="str">
            <v>PATTALLASSANG</v>
          </cell>
          <cell r="K52" t="str">
            <v>PEREMPUAN</v>
          </cell>
          <cell r="P52" t="str">
            <v>Belum Kawin</v>
          </cell>
        </row>
        <row r="53">
          <cell r="C53">
            <v>1</v>
          </cell>
          <cell r="D53">
            <v>1</v>
          </cell>
          <cell r="E53" t="str">
            <v>PATTALLASSANG</v>
          </cell>
          <cell r="K53" t="str">
            <v>LAKI-LAKI</v>
          </cell>
          <cell r="P53" t="str">
            <v>Kawin</v>
          </cell>
        </row>
        <row r="54">
          <cell r="C54">
            <v>1</v>
          </cell>
          <cell r="D54">
            <v>1</v>
          </cell>
          <cell r="E54" t="str">
            <v>PATTALLASSANG</v>
          </cell>
          <cell r="K54" t="str">
            <v>PEREMPUAN</v>
          </cell>
          <cell r="P54" t="str">
            <v>Kawin</v>
          </cell>
        </row>
        <row r="55">
          <cell r="C55">
            <v>1</v>
          </cell>
          <cell r="D55">
            <v>1</v>
          </cell>
          <cell r="E55" t="str">
            <v>PATTALLASSANG</v>
          </cell>
          <cell r="K55" t="str">
            <v>LAKI-LAKI</v>
          </cell>
          <cell r="P55" t="str">
            <v>Belum Kawin</v>
          </cell>
        </row>
        <row r="56">
          <cell r="C56">
            <v>1</v>
          </cell>
          <cell r="D56">
            <v>1</v>
          </cell>
          <cell r="E56" t="str">
            <v>PATTALLASSANG</v>
          </cell>
          <cell r="K56" t="str">
            <v>LAKI-LAKI</v>
          </cell>
          <cell r="P56" t="str">
            <v>Kawin</v>
          </cell>
        </row>
        <row r="57">
          <cell r="C57">
            <v>1</v>
          </cell>
          <cell r="D57">
            <v>1</v>
          </cell>
          <cell r="E57" t="str">
            <v>PATTALLASSANG</v>
          </cell>
          <cell r="K57" t="str">
            <v>PEREMPUAN</v>
          </cell>
          <cell r="P57" t="str">
            <v>Kawin</v>
          </cell>
        </row>
        <row r="58">
          <cell r="C58">
            <v>1</v>
          </cell>
          <cell r="D58">
            <v>1</v>
          </cell>
          <cell r="E58" t="str">
            <v>PATTALLASSANG</v>
          </cell>
          <cell r="K58" t="str">
            <v>LAKI-LAKI</v>
          </cell>
          <cell r="P58" t="str">
            <v>Belum Kawin</v>
          </cell>
        </row>
        <row r="59">
          <cell r="C59">
            <v>1</v>
          </cell>
          <cell r="D59">
            <v>1</v>
          </cell>
          <cell r="E59" t="str">
            <v>PATTALLASSANG</v>
          </cell>
          <cell r="K59" t="str">
            <v>LAKI-LAKI</v>
          </cell>
          <cell r="P59" t="str">
            <v>Kawin</v>
          </cell>
        </row>
        <row r="60">
          <cell r="C60">
            <v>1</v>
          </cell>
          <cell r="D60">
            <v>1</v>
          </cell>
          <cell r="E60" t="str">
            <v>PATTALLASSANG</v>
          </cell>
          <cell r="K60" t="str">
            <v>PEREMPUAN</v>
          </cell>
          <cell r="P60" t="str">
            <v>Kawin</v>
          </cell>
        </row>
        <row r="61">
          <cell r="C61">
            <v>1</v>
          </cell>
          <cell r="D61">
            <v>1</v>
          </cell>
          <cell r="E61" t="str">
            <v>PATTALLASSANG</v>
          </cell>
          <cell r="K61" t="str">
            <v>LAKI-LAKI</v>
          </cell>
          <cell r="P61" t="str">
            <v>Belum Kawin</v>
          </cell>
        </row>
        <row r="62">
          <cell r="C62">
            <v>1</v>
          </cell>
          <cell r="D62">
            <v>1</v>
          </cell>
          <cell r="E62" t="str">
            <v>PATTALLASSANG</v>
          </cell>
          <cell r="K62" t="str">
            <v>LAKI-LAKI</v>
          </cell>
          <cell r="P62" t="str">
            <v>Kawin</v>
          </cell>
        </row>
        <row r="63">
          <cell r="C63">
            <v>1</v>
          </cell>
          <cell r="D63">
            <v>1</v>
          </cell>
          <cell r="E63" t="str">
            <v>PATTALLASSANG</v>
          </cell>
          <cell r="K63" t="str">
            <v>PEREMPUAN</v>
          </cell>
          <cell r="P63" t="str">
            <v>Kawin</v>
          </cell>
        </row>
        <row r="64">
          <cell r="C64">
            <v>1</v>
          </cell>
          <cell r="D64">
            <v>1</v>
          </cell>
          <cell r="E64" t="str">
            <v>PATTALLASSANG</v>
          </cell>
          <cell r="K64" t="str">
            <v>PEREMPUAN</v>
          </cell>
          <cell r="P64" t="str">
            <v>Belum Kawin</v>
          </cell>
        </row>
        <row r="65">
          <cell r="C65">
            <v>1</v>
          </cell>
          <cell r="D65">
            <v>1</v>
          </cell>
          <cell r="E65" t="str">
            <v>PATTALLASSANG</v>
          </cell>
          <cell r="K65" t="str">
            <v>PEREMPUAN</v>
          </cell>
          <cell r="P65" t="str">
            <v>Belum Kawin</v>
          </cell>
        </row>
        <row r="66">
          <cell r="C66">
            <v>1</v>
          </cell>
          <cell r="D66">
            <v>1</v>
          </cell>
          <cell r="E66" t="str">
            <v>PATTALLASSANG</v>
          </cell>
          <cell r="K66" t="str">
            <v>LAKI-LAKI</v>
          </cell>
          <cell r="P66" t="str">
            <v>Kawin</v>
          </cell>
        </row>
        <row r="67">
          <cell r="C67">
            <v>1</v>
          </cell>
          <cell r="D67">
            <v>1</v>
          </cell>
          <cell r="E67" t="str">
            <v>PATTALLASSANG</v>
          </cell>
          <cell r="K67" t="str">
            <v>PEREMPUAN</v>
          </cell>
          <cell r="P67" t="str">
            <v>Kawin</v>
          </cell>
        </row>
        <row r="68">
          <cell r="C68">
            <v>1</v>
          </cell>
          <cell r="D68">
            <v>1</v>
          </cell>
          <cell r="E68" t="str">
            <v>PATTALLASSANG</v>
          </cell>
          <cell r="K68" t="str">
            <v>LAKI-LAKI</v>
          </cell>
          <cell r="P68" t="str">
            <v>Kawin</v>
          </cell>
        </row>
        <row r="69">
          <cell r="C69">
            <v>1</v>
          </cell>
          <cell r="D69">
            <v>1</v>
          </cell>
          <cell r="E69" t="str">
            <v>PATTALLASSANG</v>
          </cell>
          <cell r="K69" t="str">
            <v>PEREMPUAN</v>
          </cell>
          <cell r="P69" t="str">
            <v>Kawin</v>
          </cell>
        </row>
        <row r="70">
          <cell r="C70">
            <v>1</v>
          </cell>
          <cell r="D70">
            <v>1</v>
          </cell>
          <cell r="E70" t="str">
            <v>PATTALLASSANG</v>
          </cell>
          <cell r="K70" t="str">
            <v>PEREMPUAN</v>
          </cell>
          <cell r="P70" t="str">
            <v>Belum Kawin</v>
          </cell>
        </row>
        <row r="71">
          <cell r="C71">
            <v>1</v>
          </cell>
          <cell r="D71">
            <v>1</v>
          </cell>
          <cell r="E71" t="str">
            <v>PATTALLASSANG</v>
          </cell>
          <cell r="K71" t="str">
            <v>PEREMPUAN</v>
          </cell>
          <cell r="P71" t="str">
            <v>Belum Kawin</v>
          </cell>
        </row>
        <row r="72">
          <cell r="C72">
            <v>1</v>
          </cell>
          <cell r="D72">
            <v>1</v>
          </cell>
          <cell r="E72" t="str">
            <v>PATTALLASSANG</v>
          </cell>
          <cell r="K72" t="str">
            <v>LAKI-LAKI</v>
          </cell>
          <cell r="P72" t="str">
            <v>Janda/Duda</v>
          </cell>
        </row>
        <row r="73">
          <cell r="C73">
            <v>1</v>
          </cell>
          <cell r="D73">
            <v>1</v>
          </cell>
          <cell r="E73" t="str">
            <v>PATTALLASSANG</v>
          </cell>
          <cell r="K73" t="str">
            <v>LAKI-LAKI</v>
          </cell>
          <cell r="P73" t="str">
            <v>Kawin</v>
          </cell>
        </row>
        <row r="74">
          <cell r="C74">
            <v>1</v>
          </cell>
          <cell r="D74">
            <v>1</v>
          </cell>
          <cell r="E74" t="str">
            <v>PATTALLASSANG</v>
          </cell>
          <cell r="K74" t="str">
            <v>PEREMPUAN</v>
          </cell>
          <cell r="P74" t="str">
            <v>Kawin</v>
          </cell>
        </row>
        <row r="75">
          <cell r="C75">
            <v>1</v>
          </cell>
          <cell r="D75">
            <v>1</v>
          </cell>
          <cell r="E75" t="str">
            <v>PATTALLASSANG</v>
          </cell>
          <cell r="K75" t="str">
            <v>LAKI-LAKI</v>
          </cell>
          <cell r="P75" t="str">
            <v>Janda/Duda</v>
          </cell>
        </row>
        <row r="76">
          <cell r="C76">
            <v>1</v>
          </cell>
          <cell r="D76">
            <v>1</v>
          </cell>
          <cell r="E76" t="str">
            <v>PATTALLASSANG</v>
          </cell>
          <cell r="K76" t="str">
            <v>LAKI-LAKI</v>
          </cell>
          <cell r="P76" t="str">
            <v>Kawin</v>
          </cell>
        </row>
        <row r="77">
          <cell r="C77">
            <v>1</v>
          </cell>
          <cell r="D77">
            <v>1</v>
          </cell>
          <cell r="E77" t="str">
            <v>PATTALLASSANG</v>
          </cell>
          <cell r="K77" t="str">
            <v>LAKI-LAKI</v>
          </cell>
          <cell r="P77" t="str">
            <v>Kawin</v>
          </cell>
        </row>
        <row r="78">
          <cell r="C78">
            <v>1</v>
          </cell>
          <cell r="D78">
            <v>1</v>
          </cell>
          <cell r="E78" t="str">
            <v>PATTALLASSANG</v>
          </cell>
          <cell r="K78" t="str">
            <v>PEREMPUAN</v>
          </cell>
          <cell r="P78" t="str">
            <v>Kawin</v>
          </cell>
        </row>
        <row r="79">
          <cell r="C79">
            <v>1</v>
          </cell>
          <cell r="D79">
            <v>1</v>
          </cell>
          <cell r="E79" t="str">
            <v>PATTALLASSANG</v>
          </cell>
          <cell r="K79" t="str">
            <v>LAKI-LAKI</v>
          </cell>
          <cell r="P79" t="str">
            <v>Belum Kawin</v>
          </cell>
        </row>
        <row r="80">
          <cell r="C80">
            <v>1</v>
          </cell>
          <cell r="D80">
            <v>1</v>
          </cell>
          <cell r="E80" t="str">
            <v>PATTALLASSANG</v>
          </cell>
          <cell r="K80" t="str">
            <v>LAKI-LAKI</v>
          </cell>
          <cell r="P80" t="str">
            <v>Kawin</v>
          </cell>
        </row>
        <row r="81">
          <cell r="C81">
            <v>1</v>
          </cell>
          <cell r="D81">
            <v>1</v>
          </cell>
          <cell r="E81" t="str">
            <v>PATTALLASSANG</v>
          </cell>
          <cell r="K81" t="str">
            <v>PEREMPUAN</v>
          </cell>
          <cell r="P81" t="str">
            <v>Kawin</v>
          </cell>
        </row>
        <row r="82">
          <cell r="C82">
            <v>1</v>
          </cell>
          <cell r="D82">
            <v>1</v>
          </cell>
          <cell r="E82" t="str">
            <v>PATTALLASSANG</v>
          </cell>
          <cell r="K82" t="str">
            <v>PEREMPUAN</v>
          </cell>
          <cell r="P82" t="str">
            <v>Belum Kawin</v>
          </cell>
        </row>
        <row r="83">
          <cell r="C83">
            <v>1</v>
          </cell>
          <cell r="D83">
            <v>1</v>
          </cell>
          <cell r="E83" t="str">
            <v>PATTALLASSANG</v>
          </cell>
          <cell r="K83" t="str">
            <v>LAKI-LAKI</v>
          </cell>
          <cell r="P83" t="str">
            <v>Kawin</v>
          </cell>
        </row>
        <row r="84">
          <cell r="C84">
            <v>1</v>
          </cell>
          <cell r="D84">
            <v>1</v>
          </cell>
          <cell r="E84" t="str">
            <v>PATTALLASSANG</v>
          </cell>
          <cell r="K84" t="str">
            <v>PEREMPUAN</v>
          </cell>
          <cell r="P84" t="str">
            <v>Kawin</v>
          </cell>
        </row>
        <row r="85">
          <cell r="C85">
            <v>1</v>
          </cell>
          <cell r="D85">
            <v>1</v>
          </cell>
          <cell r="E85" t="str">
            <v>PATTALLASSANG</v>
          </cell>
          <cell r="K85" t="str">
            <v>LAKI-LAKI</v>
          </cell>
          <cell r="P85" t="str">
            <v>Belum Kawin</v>
          </cell>
        </row>
        <row r="86">
          <cell r="C86">
            <v>1</v>
          </cell>
          <cell r="D86">
            <v>1</v>
          </cell>
          <cell r="E86" t="str">
            <v>PATTALLASSANG</v>
          </cell>
          <cell r="K86" t="str">
            <v>PEREMPUAN</v>
          </cell>
          <cell r="P86" t="str">
            <v>Belum Kawin</v>
          </cell>
        </row>
        <row r="87">
          <cell r="C87">
            <v>1</v>
          </cell>
          <cell r="D87">
            <v>1</v>
          </cell>
          <cell r="E87" t="str">
            <v>PATTALLASSANG</v>
          </cell>
          <cell r="K87" t="str">
            <v>PEREMPUAN</v>
          </cell>
          <cell r="P87" t="str">
            <v>Janda/Duda</v>
          </cell>
        </row>
        <row r="88">
          <cell r="C88">
            <v>1</v>
          </cell>
          <cell r="D88">
            <v>1</v>
          </cell>
          <cell r="E88" t="str">
            <v>PATTALLASSANG</v>
          </cell>
          <cell r="K88" t="str">
            <v>LAKI-LAKI</v>
          </cell>
          <cell r="P88" t="str">
            <v>Kawin</v>
          </cell>
        </row>
        <row r="89">
          <cell r="C89">
            <v>1</v>
          </cell>
          <cell r="D89">
            <v>1</v>
          </cell>
          <cell r="E89" t="str">
            <v>PATTALLASSANG</v>
          </cell>
          <cell r="K89" t="str">
            <v>PEREMPUAN</v>
          </cell>
          <cell r="P89" t="str">
            <v>Kawin</v>
          </cell>
        </row>
        <row r="90">
          <cell r="C90">
            <v>1</v>
          </cell>
          <cell r="D90">
            <v>1</v>
          </cell>
          <cell r="E90" t="str">
            <v>PATTALLASSANG</v>
          </cell>
          <cell r="K90" t="str">
            <v>LAKI-LAKI</v>
          </cell>
          <cell r="P90" t="str">
            <v>Kawin</v>
          </cell>
        </row>
        <row r="91">
          <cell r="C91">
            <v>1</v>
          </cell>
          <cell r="D91">
            <v>1</v>
          </cell>
          <cell r="E91" t="str">
            <v>PATTALLASSANG</v>
          </cell>
          <cell r="K91" t="str">
            <v>PEREMPUAN</v>
          </cell>
          <cell r="P91" t="str">
            <v>Kawin</v>
          </cell>
        </row>
        <row r="92">
          <cell r="C92">
            <v>1</v>
          </cell>
          <cell r="D92">
            <v>1</v>
          </cell>
          <cell r="E92" t="str">
            <v>PATTALLASSANG</v>
          </cell>
          <cell r="K92" t="str">
            <v>LAKI-LAKI</v>
          </cell>
          <cell r="P92" t="str">
            <v>Belum Kawin</v>
          </cell>
        </row>
        <row r="93">
          <cell r="C93">
            <v>1</v>
          </cell>
          <cell r="D93">
            <v>1</v>
          </cell>
          <cell r="E93" t="str">
            <v>PATTALLASSANG</v>
          </cell>
          <cell r="K93" t="str">
            <v>PEREMPUAN</v>
          </cell>
          <cell r="P93" t="str">
            <v>Janda/Duda</v>
          </cell>
        </row>
        <row r="94">
          <cell r="C94">
            <v>1</v>
          </cell>
          <cell r="D94">
            <v>1</v>
          </cell>
          <cell r="E94" t="str">
            <v>PATTALLASSANG</v>
          </cell>
          <cell r="K94" t="str">
            <v>LAKI-LAKI</v>
          </cell>
          <cell r="P94" t="str">
            <v>Kawin</v>
          </cell>
        </row>
        <row r="95">
          <cell r="C95">
            <v>1</v>
          </cell>
          <cell r="D95">
            <v>1</v>
          </cell>
          <cell r="E95" t="str">
            <v>PATTALLASSANG</v>
          </cell>
          <cell r="K95" t="str">
            <v>PEREMPUAN</v>
          </cell>
          <cell r="P95" t="str">
            <v>Kawin</v>
          </cell>
        </row>
        <row r="96">
          <cell r="C96">
            <v>1</v>
          </cell>
          <cell r="D96">
            <v>1</v>
          </cell>
          <cell r="E96" t="str">
            <v>PATTALLASSANG</v>
          </cell>
          <cell r="K96" t="str">
            <v>LAKI-LAKI</v>
          </cell>
          <cell r="P96" t="str">
            <v>Belum Kawin</v>
          </cell>
        </row>
        <row r="97">
          <cell r="C97">
            <v>1</v>
          </cell>
          <cell r="D97">
            <v>1</v>
          </cell>
          <cell r="E97" t="str">
            <v>PATTALLASSANG</v>
          </cell>
          <cell r="K97" t="str">
            <v>LAKI-LAKI</v>
          </cell>
          <cell r="P97" t="str">
            <v>Belum Kawin</v>
          </cell>
        </row>
        <row r="98">
          <cell r="C98">
            <v>1</v>
          </cell>
          <cell r="D98">
            <v>1</v>
          </cell>
          <cell r="E98" t="str">
            <v>PATTALLASSANG</v>
          </cell>
          <cell r="K98" t="str">
            <v>LAKI-LAKI</v>
          </cell>
          <cell r="P98" t="str">
            <v>Kawin</v>
          </cell>
        </row>
        <row r="99">
          <cell r="C99">
            <v>1</v>
          </cell>
          <cell r="D99">
            <v>1</v>
          </cell>
          <cell r="E99" t="str">
            <v>PATTALLASSANG</v>
          </cell>
          <cell r="K99" t="str">
            <v>PEREMPUAN</v>
          </cell>
          <cell r="P99" t="str">
            <v>Kawin</v>
          </cell>
        </row>
        <row r="100">
          <cell r="C100">
            <v>1</v>
          </cell>
          <cell r="D100">
            <v>1</v>
          </cell>
          <cell r="E100" t="str">
            <v>PATTALLASSANG</v>
          </cell>
          <cell r="K100" t="str">
            <v>LAKI-LAKI</v>
          </cell>
          <cell r="P100" t="str">
            <v>Belum Kawin</v>
          </cell>
        </row>
        <row r="101">
          <cell r="C101">
            <v>1</v>
          </cell>
          <cell r="D101">
            <v>1</v>
          </cell>
          <cell r="E101" t="str">
            <v>PATTALLASSANG</v>
          </cell>
          <cell r="K101" t="str">
            <v>LAKI-LAKI</v>
          </cell>
          <cell r="P101" t="str">
            <v>Belum Kawin</v>
          </cell>
        </row>
        <row r="102">
          <cell r="C102">
            <v>1</v>
          </cell>
          <cell r="D102">
            <v>1</v>
          </cell>
          <cell r="E102" t="str">
            <v>PATTALLASSANG</v>
          </cell>
          <cell r="K102" t="str">
            <v>LAKI-LAKI</v>
          </cell>
          <cell r="P102" t="str">
            <v>Kawin</v>
          </cell>
        </row>
        <row r="103">
          <cell r="C103">
            <v>1</v>
          </cell>
          <cell r="D103">
            <v>1</v>
          </cell>
          <cell r="E103" t="str">
            <v>PATTALLASSANG</v>
          </cell>
          <cell r="K103" t="str">
            <v>PEREMPUAN</v>
          </cell>
          <cell r="P103" t="str">
            <v>Kawin</v>
          </cell>
        </row>
        <row r="104">
          <cell r="C104">
            <v>1</v>
          </cell>
          <cell r="D104">
            <v>1</v>
          </cell>
          <cell r="E104" t="str">
            <v>PATTALLASSANG</v>
          </cell>
          <cell r="K104" t="str">
            <v>LAKI-LAKI</v>
          </cell>
          <cell r="P104" t="str">
            <v>Janda/Duda</v>
          </cell>
        </row>
        <row r="105">
          <cell r="C105">
            <v>1</v>
          </cell>
          <cell r="D105">
            <v>1</v>
          </cell>
          <cell r="E105" t="str">
            <v>PATTALLASSANG</v>
          </cell>
          <cell r="K105" t="str">
            <v>LAKI-LAKI</v>
          </cell>
          <cell r="P105" t="str">
            <v>Belum Kawin</v>
          </cell>
        </row>
        <row r="106">
          <cell r="C106">
            <v>1</v>
          </cell>
          <cell r="D106">
            <v>1</v>
          </cell>
          <cell r="E106" t="str">
            <v>PATTALLASSANG</v>
          </cell>
          <cell r="K106" t="str">
            <v>LAKI-LAKI</v>
          </cell>
          <cell r="P106" t="str">
            <v>Kawin</v>
          </cell>
        </row>
        <row r="107">
          <cell r="C107">
            <v>1</v>
          </cell>
          <cell r="D107">
            <v>1</v>
          </cell>
          <cell r="E107" t="str">
            <v>PATTALLASSANG</v>
          </cell>
          <cell r="K107" t="str">
            <v>PEREMPUAN</v>
          </cell>
          <cell r="P107" t="str">
            <v>Kawin</v>
          </cell>
        </row>
        <row r="108">
          <cell r="C108">
            <v>1</v>
          </cell>
          <cell r="D108">
            <v>1</v>
          </cell>
          <cell r="E108" t="str">
            <v>PATTALLASSANG</v>
          </cell>
          <cell r="K108" t="str">
            <v>PEREMPUAN</v>
          </cell>
          <cell r="P108" t="str">
            <v>Janda/Duda</v>
          </cell>
        </row>
        <row r="109">
          <cell r="C109">
            <v>1</v>
          </cell>
          <cell r="D109">
            <v>1</v>
          </cell>
          <cell r="E109" t="str">
            <v>PATTALLASSANG</v>
          </cell>
          <cell r="K109" t="str">
            <v>LAKI-LAKI</v>
          </cell>
          <cell r="P109" t="str">
            <v>Kawin</v>
          </cell>
        </row>
        <row r="110">
          <cell r="C110">
            <v>1</v>
          </cell>
          <cell r="D110">
            <v>1</v>
          </cell>
          <cell r="E110" t="str">
            <v>PATTALLASSANG</v>
          </cell>
          <cell r="K110" t="str">
            <v>PEREMPUAN</v>
          </cell>
          <cell r="P110" t="str">
            <v>Kawin</v>
          </cell>
        </row>
        <row r="111">
          <cell r="C111">
            <v>1</v>
          </cell>
          <cell r="D111">
            <v>1</v>
          </cell>
          <cell r="E111" t="str">
            <v>PATTALLASSANG</v>
          </cell>
          <cell r="K111" t="str">
            <v>PEREMPUAN</v>
          </cell>
          <cell r="P111" t="str">
            <v>Belum Kawin</v>
          </cell>
        </row>
        <row r="112">
          <cell r="C112">
            <v>1</v>
          </cell>
          <cell r="D112">
            <v>1</v>
          </cell>
          <cell r="E112" t="str">
            <v>PATTALLASSANG</v>
          </cell>
          <cell r="K112" t="str">
            <v>LAKI-LAKI</v>
          </cell>
          <cell r="P112" t="str">
            <v>Kawin</v>
          </cell>
        </row>
        <row r="113">
          <cell r="C113">
            <v>1</v>
          </cell>
          <cell r="D113">
            <v>1</v>
          </cell>
          <cell r="E113" t="str">
            <v>PATTALLASSANG</v>
          </cell>
          <cell r="K113" t="str">
            <v>PEREMPUAN</v>
          </cell>
          <cell r="P113" t="str">
            <v>Kawin</v>
          </cell>
        </row>
        <row r="114">
          <cell r="C114">
            <v>1</v>
          </cell>
          <cell r="D114">
            <v>1</v>
          </cell>
          <cell r="E114" t="str">
            <v>PATTALLASSANG</v>
          </cell>
          <cell r="K114" t="str">
            <v>PEREMPUAN</v>
          </cell>
          <cell r="P114" t="str">
            <v>Belum Kawin</v>
          </cell>
        </row>
        <row r="115">
          <cell r="C115">
            <v>1</v>
          </cell>
          <cell r="D115">
            <v>1</v>
          </cell>
          <cell r="E115" t="str">
            <v>PATTALLASSANG</v>
          </cell>
          <cell r="K115" t="str">
            <v>LAKI-LAKI</v>
          </cell>
          <cell r="P115" t="str">
            <v>Kawin</v>
          </cell>
        </row>
        <row r="116">
          <cell r="C116">
            <v>1</v>
          </cell>
          <cell r="D116">
            <v>1</v>
          </cell>
          <cell r="E116" t="str">
            <v>PATTALLASSANG</v>
          </cell>
          <cell r="K116" t="str">
            <v>PEREMPUAN</v>
          </cell>
          <cell r="P116" t="str">
            <v>Kawin</v>
          </cell>
        </row>
        <row r="117">
          <cell r="C117">
            <v>1</v>
          </cell>
          <cell r="D117">
            <v>1</v>
          </cell>
          <cell r="E117" t="str">
            <v>PATTALLASSANG</v>
          </cell>
          <cell r="K117" t="str">
            <v>PEREMPUAN</v>
          </cell>
          <cell r="P117" t="str">
            <v>Belum Kawin</v>
          </cell>
        </row>
        <row r="118">
          <cell r="C118">
            <v>1</v>
          </cell>
          <cell r="D118">
            <v>1</v>
          </cell>
          <cell r="E118" t="str">
            <v>PATTALLASSANG</v>
          </cell>
          <cell r="K118" t="str">
            <v>PEREMPUAN</v>
          </cell>
          <cell r="P118" t="str">
            <v>Belum Kawin</v>
          </cell>
        </row>
        <row r="119">
          <cell r="C119">
            <v>2</v>
          </cell>
          <cell r="D119">
            <v>1</v>
          </cell>
          <cell r="E119" t="str">
            <v>PATTALLASSANG</v>
          </cell>
          <cell r="K119" t="str">
            <v>LAKI-LAKI</v>
          </cell>
          <cell r="P119" t="str">
            <v>Kawin</v>
          </cell>
        </row>
        <row r="120">
          <cell r="C120">
            <v>2</v>
          </cell>
          <cell r="D120">
            <v>1</v>
          </cell>
          <cell r="E120" t="str">
            <v>PATTALLASSANG</v>
          </cell>
          <cell r="K120" t="str">
            <v>PEREMPUAN</v>
          </cell>
          <cell r="P120" t="str">
            <v>Kawin</v>
          </cell>
        </row>
        <row r="121">
          <cell r="C121">
            <v>2</v>
          </cell>
          <cell r="D121">
            <v>1</v>
          </cell>
          <cell r="E121" t="str">
            <v>PATTALLASSANG</v>
          </cell>
          <cell r="K121" t="str">
            <v>LAKI-LAKI</v>
          </cell>
          <cell r="P121" t="str">
            <v>Belum Kawin</v>
          </cell>
        </row>
        <row r="122">
          <cell r="C122">
            <v>2</v>
          </cell>
          <cell r="D122">
            <v>1</v>
          </cell>
          <cell r="E122" t="str">
            <v>PATTALLASSANG</v>
          </cell>
          <cell r="K122" t="str">
            <v>PEREMPUAN</v>
          </cell>
          <cell r="P122" t="str">
            <v>Janda/Duda</v>
          </cell>
        </row>
        <row r="123">
          <cell r="C123">
            <v>2</v>
          </cell>
          <cell r="D123">
            <v>1</v>
          </cell>
          <cell r="E123" t="str">
            <v>PATTALLASSANG</v>
          </cell>
          <cell r="K123" t="str">
            <v>LAKI-LAKI</v>
          </cell>
          <cell r="P123" t="str">
            <v>Janda/Duda</v>
          </cell>
        </row>
        <row r="124">
          <cell r="C124">
            <v>2</v>
          </cell>
          <cell r="D124">
            <v>1</v>
          </cell>
          <cell r="E124" t="str">
            <v>PATTALLASSANG</v>
          </cell>
          <cell r="K124" t="str">
            <v>LAKI-LAKI</v>
          </cell>
          <cell r="P124" t="str">
            <v>Kawin</v>
          </cell>
        </row>
        <row r="125">
          <cell r="C125">
            <v>2</v>
          </cell>
          <cell r="D125">
            <v>1</v>
          </cell>
          <cell r="E125" t="str">
            <v>PATTALLASSANG</v>
          </cell>
          <cell r="K125" t="str">
            <v>PEREMPUAN</v>
          </cell>
          <cell r="P125" t="str">
            <v>Kawin</v>
          </cell>
        </row>
        <row r="126">
          <cell r="C126">
            <v>2</v>
          </cell>
          <cell r="D126">
            <v>1</v>
          </cell>
          <cell r="E126" t="str">
            <v>PATTALLASSANG</v>
          </cell>
          <cell r="K126" t="str">
            <v>LAKI-LAKI</v>
          </cell>
          <cell r="P126" t="str">
            <v>Belum Kawin</v>
          </cell>
        </row>
        <row r="127">
          <cell r="C127">
            <v>2</v>
          </cell>
          <cell r="D127">
            <v>1</v>
          </cell>
          <cell r="E127" t="str">
            <v>PATTALLASSANG</v>
          </cell>
          <cell r="K127" t="str">
            <v>LAKI-LAKI</v>
          </cell>
          <cell r="P127" t="str">
            <v>Kawin</v>
          </cell>
        </row>
        <row r="128">
          <cell r="C128">
            <v>2</v>
          </cell>
          <cell r="D128">
            <v>1</v>
          </cell>
          <cell r="E128" t="str">
            <v>PATTALLASSANG</v>
          </cell>
          <cell r="K128" t="str">
            <v>PEREMPUAN</v>
          </cell>
          <cell r="P128" t="str">
            <v>Kawin</v>
          </cell>
        </row>
        <row r="129">
          <cell r="C129">
            <v>2</v>
          </cell>
          <cell r="D129">
            <v>1</v>
          </cell>
          <cell r="E129" t="str">
            <v>PATTALLASSANG</v>
          </cell>
          <cell r="K129" t="str">
            <v>LAKI-LAKI</v>
          </cell>
          <cell r="P129" t="str">
            <v>Belum Kawin</v>
          </cell>
        </row>
        <row r="130">
          <cell r="C130">
            <v>2</v>
          </cell>
          <cell r="D130">
            <v>1</v>
          </cell>
          <cell r="E130" t="str">
            <v>PATTALLASSANG</v>
          </cell>
          <cell r="K130" t="str">
            <v>PEREMPUAN</v>
          </cell>
          <cell r="P130" t="str">
            <v>Janda/Duda</v>
          </cell>
        </row>
        <row r="131">
          <cell r="C131">
            <v>2</v>
          </cell>
          <cell r="D131">
            <v>1</v>
          </cell>
          <cell r="E131" t="str">
            <v>PATTALLASSANG</v>
          </cell>
          <cell r="K131" t="str">
            <v>LAKI-LAKI</v>
          </cell>
          <cell r="P131" t="str">
            <v>Belum Kawin</v>
          </cell>
        </row>
        <row r="132">
          <cell r="C132">
            <v>2</v>
          </cell>
          <cell r="D132">
            <v>1</v>
          </cell>
          <cell r="E132" t="str">
            <v>PATTALLASSANG</v>
          </cell>
          <cell r="K132" t="str">
            <v>LAKI-LAKI</v>
          </cell>
          <cell r="P132" t="str">
            <v>Kawin</v>
          </cell>
        </row>
        <row r="133">
          <cell r="C133">
            <v>2</v>
          </cell>
          <cell r="D133">
            <v>1</v>
          </cell>
          <cell r="E133" t="str">
            <v>PATTALLASSANG</v>
          </cell>
          <cell r="K133" t="str">
            <v>PEREMPUAN</v>
          </cell>
          <cell r="P133" t="str">
            <v>Kawin</v>
          </cell>
        </row>
        <row r="134">
          <cell r="C134">
            <v>2</v>
          </cell>
          <cell r="D134">
            <v>1</v>
          </cell>
          <cell r="E134" t="str">
            <v>PATTALLASSANG</v>
          </cell>
          <cell r="K134" t="str">
            <v>PEREMPUAN</v>
          </cell>
          <cell r="P134" t="str">
            <v>Belum Kawin</v>
          </cell>
        </row>
        <row r="135">
          <cell r="C135">
            <v>2</v>
          </cell>
          <cell r="D135">
            <v>1</v>
          </cell>
          <cell r="E135" t="str">
            <v>PATTALLASSANG</v>
          </cell>
          <cell r="K135" t="str">
            <v>PEREMPUAN</v>
          </cell>
          <cell r="P135" t="str">
            <v>Janda/Duda</v>
          </cell>
        </row>
        <row r="136">
          <cell r="C136">
            <v>2</v>
          </cell>
          <cell r="D136">
            <v>1</v>
          </cell>
          <cell r="E136" t="str">
            <v>PATTALLASSANG</v>
          </cell>
          <cell r="K136" t="str">
            <v>PEREMPUAN</v>
          </cell>
          <cell r="P136" t="str">
            <v>Belum Kawin</v>
          </cell>
        </row>
        <row r="137">
          <cell r="C137">
            <v>2</v>
          </cell>
          <cell r="D137">
            <v>1</v>
          </cell>
          <cell r="E137" t="str">
            <v>PATTALLASSANG</v>
          </cell>
          <cell r="K137" t="str">
            <v>PEREMPUAN</v>
          </cell>
          <cell r="P137" t="str">
            <v>Kawin</v>
          </cell>
        </row>
        <row r="138">
          <cell r="C138">
            <v>2</v>
          </cell>
          <cell r="D138">
            <v>1</v>
          </cell>
          <cell r="E138" t="str">
            <v>PATTALLASSANG</v>
          </cell>
          <cell r="K138" t="str">
            <v>LAKI-LAKI</v>
          </cell>
          <cell r="P138" t="str">
            <v>Kawin</v>
          </cell>
        </row>
        <row r="139">
          <cell r="C139">
            <v>2</v>
          </cell>
          <cell r="D139">
            <v>1</v>
          </cell>
          <cell r="E139" t="str">
            <v>PATTALLASSANG</v>
          </cell>
          <cell r="K139" t="str">
            <v>PEREMPUAN</v>
          </cell>
          <cell r="P139" t="str">
            <v>Kawin</v>
          </cell>
        </row>
        <row r="140">
          <cell r="C140">
            <v>2</v>
          </cell>
          <cell r="D140">
            <v>1</v>
          </cell>
          <cell r="E140" t="str">
            <v>PATTALLASSANG</v>
          </cell>
          <cell r="K140" t="str">
            <v>LAKI-LAKI</v>
          </cell>
          <cell r="P140" t="str">
            <v>Kawin</v>
          </cell>
        </row>
        <row r="141">
          <cell r="C141">
            <v>2</v>
          </cell>
          <cell r="D141">
            <v>1</v>
          </cell>
          <cell r="E141" t="str">
            <v>PATTALLASSANG</v>
          </cell>
          <cell r="K141" t="str">
            <v>PEREMPUAN</v>
          </cell>
          <cell r="P141" t="str">
            <v>Kawin</v>
          </cell>
        </row>
        <row r="142">
          <cell r="C142">
            <v>2</v>
          </cell>
          <cell r="D142">
            <v>1</v>
          </cell>
          <cell r="E142" t="str">
            <v>PATTALLASSANG</v>
          </cell>
          <cell r="K142" t="str">
            <v>LAKI-LAKI</v>
          </cell>
          <cell r="P142" t="str">
            <v>Kawin</v>
          </cell>
        </row>
        <row r="143">
          <cell r="C143">
            <v>2</v>
          </cell>
          <cell r="D143">
            <v>1</v>
          </cell>
          <cell r="E143" t="str">
            <v>PATTALLASSANG</v>
          </cell>
          <cell r="K143" t="str">
            <v>PEREMPUAN</v>
          </cell>
          <cell r="P143" t="str">
            <v>Kawin</v>
          </cell>
        </row>
        <row r="144">
          <cell r="C144">
            <v>2</v>
          </cell>
          <cell r="D144">
            <v>1</v>
          </cell>
          <cell r="E144" t="str">
            <v>PATTALLASSANG</v>
          </cell>
          <cell r="K144" t="str">
            <v>LAKI-LAKI</v>
          </cell>
          <cell r="P144" t="str">
            <v>Belum Kawin</v>
          </cell>
        </row>
        <row r="145">
          <cell r="C145">
            <v>2</v>
          </cell>
          <cell r="D145">
            <v>1</v>
          </cell>
          <cell r="E145" t="str">
            <v>PATTALLASSANG</v>
          </cell>
          <cell r="K145" t="str">
            <v>LAKI-LAKI</v>
          </cell>
          <cell r="P145" t="str">
            <v>Kawin</v>
          </cell>
        </row>
        <row r="146">
          <cell r="C146">
            <v>2</v>
          </cell>
          <cell r="D146">
            <v>1</v>
          </cell>
          <cell r="E146" t="str">
            <v>PATTALLASSANG</v>
          </cell>
          <cell r="K146" t="str">
            <v>PEREMPUAN</v>
          </cell>
          <cell r="P146" t="str">
            <v>Kawin</v>
          </cell>
        </row>
        <row r="147">
          <cell r="C147">
            <v>2</v>
          </cell>
          <cell r="D147">
            <v>1</v>
          </cell>
          <cell r="E147" t="str">
            <v>PATTALLASSANG</v>
          </cell>
          <cell r="K147" t="str">
            <v>LAKI-LAKI</v>
          </cell>
          <cell r="P147" t="str">
            <v>Belum Kawin</v>
          </cell>
        </row>
        <row r="148">
          <cell r="C148">
            <v>2</v>
          </cell>
          <cell r="D148">
            <v>1</v>
          </cell>
          <cell r="E148" t="str">
            <v>PATTALLASSANG</v>
          </cell>
          <cell r="K148" t="str">
            <v>LAKI-LAKI</v>
          </cell>
          <cell r="P148" t="str">
            <v>Kawin</v>
          </cell>
        </row>
        <row r="149">
          <cell r="C149">
            <v>2</v>
          </cell>
          <cell r="D149">
            <v>1</v>
          </cell>
          <cell r="E149" t="str">
            <v>PATTALLASSANG</v>
          </cell>
          <cell r="K149" t="str">
            <v>PEREMPUAN</v>
          </cell>
          <cell r="P149" t="str">
            <v>Kawin</v>
          </cell>
        </row>
        <row r="150">
          <cell r="C150">
            <v>2</v>
          </cell>
          <cell r="D150">
            <v>1</v>
          </cell>
          <cell r="E150" t="str">
            <v>PATTALLASSANG</v>
          </cell>
          <cell r="K150" t="str">
            <v>LAKI-LAKI</v>
          </cell>
          <cell r="P150" t="str">
            <v>Belum Kawin</v>
          </cell>
        </row>
        <row r="151">
          <cell r="C151">
            <v>2</v>
          </cell>
          <cell r="D151">
            <v>1</v>
          </cell>
          <cell r="E151" t="str">
            <v>PATTALLASSANG</v>
          </cell>
          <cell r="K151" t="str">
            <v>PEREMPUAN</v>
          </cell>
          <cell r="P151" t="str">
            <v>Belum Kawin</v>
          </cell>
        </row>
        <row r="152">
          <cell r="C152">
            <v>2</v>
          </cell>
          <cell r="D152">
            <v>1</v>
          </cell>
          <cell r="E152" t="str">
            <v>PATTALLASSANG</v>
          </cell>
          <cell r="K152" t="str">
            <v>PEREMPUAN</v>
          </cell>
          <cell r="P152" t="str">
            <v>Belum Kawin</v>
          </cell>
        </row>
        <row r="153">
          <cell r="C153">
            <v>2</v>
          </cell>
          <cell r="D153">
            <v>1</v>
          </cell>
          <cell r="E153" t="str">
            <v>PATTALLASSANG</v>
          </cell>
          <cell r="K153" t="str">
            <v>PEREMPUAN</v>
          </cell>
          <cell r="P153" t="str">
            <v>Janda/Duda</v>
          </cell>
        </row>
        <row r="154">
          <cell r="C154">
            <v>2</v>
          </cell>
          <cell r="D154">
            <v>1</v>
          </cell>
          <cell r="E154" t="str">
            <v>PATTALLASSANG</v>
          </cell>
          <cell r="K154" t="str">
            <v>LAKI-LAKI</v>
          </cell>
          <cell r="P154" t="str">
            <v>Kawin</v>
          </cell>
        </row>
        <row r="155">
          <cell r="C155">
            <v>2</v>
          </cell>
          <cell r="D155">
            <v>1</v>
          </cell>
          <cell r="E155" t="str">
            <v>PATTALLASSANG</v>
          </cell>
          <cell r="K155" t="str">
            <v>PEREMPUAN</v>
          </cell>
          <cell r="P155" t="str">
            <v>Kawin</v>
          </cell>
        </row>
        <row r="156">
          <cell r="C156">
            <v>2</v>
          </cell>
          <cell r="D156">
            <v>1</v>
          </cell>
          <cell r="E156" t="str">
            <v>PATTALLASSANG</v>
          </cell>
          <cell r="K156" t="str">
            <v>LAKI-LAKI</v>
          </cell>
          <cell r="P156" t="str">
            <v>Belum Kawin</v>
          </cell>
        </row>
        <row r="157">
          <cell r="C157">
            <v>2</v>
          </cell>
          <cell r="D157">
            <v>1</v>
          </cell>
          <cell r="E157" t="str">
            <v>PATTALLASSANG</v>
          </cell>
          <cell r="K157" t="str">
            <v>LAKI-LAKI</v>
          </cell>
          <cell r="P157" t="str">
            <v>Belum Kawin</v>
          </cell>
        </row>
        <row r="158">
          <cell r="C158">
            <v>2</v>
          </cell>
          <cell r="D158">
            <v>1</v>
          </cell>
          <cell r="E158" t="str">
            <v>PATTALLASSANG</v>
          </cell>
          <cell r="K158" t="str">
            <v>LAKI-LAKI</v>
          </cell>
          <cell r="P158" t="str">
            <v>Belum Kawin</v>
          </cell>
        </row>
        <row r="159">
          <cell r="C159">
            <v>2</v>
          </cell>
          <cell r="D159">
            <v>1</v>
          </cell>
          <cell r="E159" t="str">
            <v>PATTALLASSANG</v>
          </cell>
          <cell r="K159" t="str">
            <v>PEREMPUAN</v>
          </cell>
          <cell r="P159" t="str">
            <v>Janda/Duda</v>
          </cell>
        </row>
        <row r="160">
          <cell r="C160">
            <v>2</v>
          </cell>
          <cell r="D160">
            <v>1</v>
          </cell>
          <cell r="E160" t="str">
            <v>PATTALLASSANG</v>
          </cell>
          <cell r="K160" t="str">
            <v>LAKI-LAKI</v>
          </cell>
          <cell r="P160" t="str">
            <v>Kawin</v>
          </cell>
        </row>
        <row r="161">
          <cell r="C161">
            <v>2</v>
          </cell>
          <cell r="D161">
            <v>1</v>
          </cell>
          <cell r="E161" t="str">
            <v>PATTALLASSANG</v>
          </cell>
          <cell r="K161" t="str">
            <v>PEREMPUAN</v>
          </cell>
          <cell r="P161" t="str">
            <v>Kawin</v>
          </cell>
        </row>
        <row r="162">
          <cell r="C162">
            <v>2</v>
          </cell>
          <cell r="D162">
            <v>1</v>
          </cell>
          <cell r="E162" t="str">
            <v>PATTALLASSANG</v>
          </cell>
          <cell r="K162" t="str">
            <v>LAKI-LAKI</v>
          </cell>
          <cell r="P162" t="str">
            <v>Belum Kawin</v>
          </cell>
        </row>
        <row r="163">
          <cell r="C163">
            <v>2</v>
          </cell>
          <cell r="D163">
            <v>1</v>
          </cell>
          <cell r="E163" t="str">
            <v>PATTALLASSANG</v>
          </cell>
          <cell r="K163" t="str">
            <v>LAKI-LAKI</v>
          </cell>
          <cell r="P163" t="str">
            <v>Kawin</v>
          </cell>
        </row>
        <row r="164">
          <cell r="C164">
            <v>2</v>
          </cell>
          <cell r="D164">
            <v>1</v>
          </cell>
          <cell r="E164" t="str">
            <v>PATTALLASSANG</v>
          </cell>
          <cell r="K164" t="str">
            <v>PEREMPUAN</v>
          </cell>
          <cell r="P164" t="str">
            <v>Kawin</v>
          </cell>
        </row>
        <row r="165">
          <cell r="C165">
            <v>2</v>
          </cell>
          <cell r="D165">
            <v>1</v>
          </cell>
          <cell r="E165" t="str">
            <v>PATTALLASSANG</v>
          </cell>
          <cell r="K165" t="str">
            <v>LAKI-LAKI</v>
          </cell>
          <cell r="P165" t="str">
            <v>Kawin</v>
          </cell>
        </row>
        <row r="166">
          <cell r="C166">
            <v>2</v>
          </cell>
          <cell r="D166">
            <v>1</v>
          </cell>
          <cell r="E166" t="str">
            <v>PATTALLASSANG</v>
          </cell>
          <cell r="K166" t="str">
            <v>PEREMPUAN</v>
          </cell>
          <cell r="P166" t="str">
            <v>Belum Kawin</v>
          </cell>
        </row>
        <row r="167">
          <cell r="C167">
            <v>2</v>
          </cell>
          <cell r="D167">
            <v>1</v>
          </cell>
          <cell r="E167" t="str">
            <v>PATTALLASSANG</v>
          </cell>
          <cell r="K167" t="str">
            <v>PEREMPUAN</v>
          </cell>
          <cell r="P167" t="str">
            <v>Janda/Duda</v>
          </cell>
        </row>
        <row r="168">
          <cell r="C168">
            <v>2</v>
          </cell>
          <cell r="D168">
            <v>1</v>
          </cell>
          <cell r="E168" t="str">
            <v>PATTALLASSANG</v>
          </cell>
          <cell r="K168" t="str">
            <v>LAKI-LAKI</v>
          </cell>
          <cell r="P168" t="str">
            <v>Belum Kawin</v>
          </cell>
        </row>
        <row r="169">
          <cell r="C169">
            <v>2</v>
          </cell>
          <cell r="D169">
            <v>1</v>
          </cell>
          <cell r="E169" t="str">
            <v>PATTALLASSANG</v>
          </cell>
          <cell r="K169" t="str">
            <v>LAKI-LAKI</v>
          </cell>
          <cell r="P169" t="str">
            <v>Kawin</v>
          </cell>
        </row>
        <row r="170">
          <cell r="C170">
            <v>2</v>
          </cell>
          <cell r="D170">
            <v>1</v>
          </cell>
          <cell r="E170" t="str">
            <v>PATTALLASSANG</v>
          </cell>
          <cell r="K170" t="str">
            <v>PEREMPUAN</v>
          </cell>
          <cell r="P170" t="str">
            <v>Kawin</v>
          </cell>
        </row>
        <row r="171">
          <cell r="C171">
            <v>2</v>
          </cell>
          <cell r="D171">
            <v>1</v>
          </cell>
          <cell r="E171" t="str">
            <v>PATTALLASSANG</v>
          </cell>
          <cell r="K171" t="str">
            <v>LAKI-LAKI</v>
          </cell>
          <cell r="P171" t="str">
            <v>Belum Kawin</v>
          </cell>
        </row>
        <row r="172">
          <cell r="C172">
            <v>2</v>
          </cell>
          <cell r="D172">
            <v>1</v>
          </cell>
          <cell r="E172" t="str">
            <v>PATTALLASSANG</v>
          </cell>
          <cell r="K172" t="str">
            <v>LAKI-LAKI</v>
          </cell>
          <cell r="P172" t="str">
            <v>Belum Kawin</v>
          </cell>
        </row>
        <row r="173">
          <cell r="C173">
            <v>2</v>
          </cell>
          <cell r="D173">
            <v>1</v>
          </cell>
          <cell r="E173" t="str">
            <v>PATTALLASSANG</v>
          </cell>
          <cell r="K173" t="str">
            <v>PEREMPUAN</v>
          </cell>
          <cell r="P173" t="str">
            <v>Belum Kawin</v>
          </cell>
        </row>
        <row r="174">
          <cell r="C174">
            <v>2</v>
          </cell>
          <cell r="D174">
            <v>1</v>
          </cell>
          <cell r="E174" t="str">
            <v>PATTALLASSANG</v>
          </cell>
          <cell r="K174" t="str">
            <v>LAKI-LAKI</v>
          </cell>
          <cell r="P174" t="str">
            <v>Kawin</v>
          </cell>
        </row>
        <row r="175">
          <cell r="C175">
            <v>2</v>
          </cell>
          <cell r="D175">
            <v>1</v>
          </cell>
          <cell r="E175" t="str">
            <v>PATTALLASSANG</v>
          </cell>
          <cell r="K175" t="str">
            <v>PEREMPUAN</v>
          </cell>
          <cell r="P175" t="str">
            <v>Kawin</v>
          </cell>
        </row>
        <row r="176">
          <cell r="C176">
            <v>2</v>
          </cell>
          <cell r="D176">
            <v>1</v>
          </cell>
          <cell r="E176" t="str">
            <v>PATTALLASSANG</v>
          </cell>
          <cell r="K176" t="str">
            <v>PEREMPUAN</v>
          </cell>
          <cell r="P176" t="str">
            <v>Belum Kawin</v>
          </cell>
        </row>
        <row r="177">
          <cell r="C177">
            <v>2</v>
          </cell>
          <cell r="D177">
            <v>1</v>
          </cell>
          <cell r="E177" t="str">
            <v>PATTALLASSANG</v>
          </cell>
          <cell r="K177" t="str">
            <v>LAKI-LAKI</v>
          </cell>
          <cell r="P177" t="str">
            <v>Belum Kawin</v>
          </cell>
        </row>
        <row r="178">
          <cell r="C178">
            <v>2</v>
          </cell>
          <cell r="D178">
            <v>1</v>
          </cell>
          <cell r="E178" t="str">
            <v>PATTALLASSANG</v>
          </cell>
          <cell r="K178" t="str">
            <v>LAKI-LAKI</v>
          </cell>
          <cell r="P178" t="str">
            <v>Janda/Duda</v>
          </cell>
        </row>
        <row r="179">
          <cell r="C179">
            <v>2</v>
          </cell>
          <cell r="D179">
            <v>1</v>
          </cell>
          <cell r="E179" t="str">
            <v>PATTALLASSANG</v>
          </cell>
          <cell r="K179" t="str">
            <v>PEREMPUAN</v>
          </cell>
          <cell r="P179" t="str">
            <v>Belum Kawin</v>
          </cell>
        </row>
        <row r="180">
          <cell r="C180">
            <v>2</v>
          </cell>
          <cell r="D180">
            <v>1</v>
          </cell>
          <cell r="E180" t="str">
            <v>PATTALLASSANG</v>
          </cell>
          <cell r="K180" t="str">
            <v>LAKI-LAKI</v>
          </cell>
          <cell r="P180" t="str">
            <v>Belum Kawin</v>
          </cell>
        </row>
        <row r="181">
          <cell r="C181">
            <v>2</v>
          </cell>
          <cell r="D181">
            <v>1</v>
          </cell>
          <cell r="E181" t="str">
            <v>PATTALLASSANG</v>
          </cell>
          <cell r="K181" t="str">
            <v>LAKI-LAKI</v>
          </cell>
          <cell r="P181" t="str">
            <v>Kawin</v>
          </cell>
        </row>
        <row r="182">
          <cell r="C182">
            <v>2</v>
          </cell>
          <cell r="D182">
            <v>1</v>
          </cell>
          <cell r="E182" t="str">
            <v>PATTALLASSANG</v>
          </cell>
          <cell r="K182" t="str">
            <v>PEREMPUAN</v>
          </cell>
          <cell r="P182" t="str">
            <v>Kawin</v>
          </cell>
        </row>
        <row r="183">
          <cell r="C183">
            <v>2</v>
          </cell>
          <cell r="D183">
            <v>1</v>
          </cell>
          <cell r="E183" t="str">
            <v>PATTALLASSANG</v>
          </cell>
          <cell r="K183" t="str">
            <v>PEREMPUAN</v>
          </cell>
          <cell r="P183" t="str">
            <v>Belum Kawin</v>
          </cell>
        </row>
        <row r="184">
          <cell r="C184">
            <v>2</v>
          </cell>
          <cell r="D184">
            <v>1</v>
          </cell>
          <cell r="E184" t="str">
            <v>PATTALLASSANG</v>
          </cell>
          <cell r="K184" t="str">
            <v>LAKI-LAKI</v>
          </cell>
          <cell r="P184" t="str">
            <v>Belum Kawin</v>
          </cell>
        </row>
        <row r="185">
          <cell r="C185">
            <v>2</v>
          </cell>
          <cell r="D185">
            <v>1</v>
          </cell>
          <cell r="E185" t="str">
            <v>PATTALLASSANG</v>
          </cell>
          <cell r="K185" t="str">
            <v>PEREMPUAN</v>
          </cell>
          <cell r="P185" t="str">
            <v>Janda/Duda</v>
          </cell>
        </row>
        <row r="186">
          <cell r="C186">
            <v>2</v>
          </cell>
          <cell r="D186">
            <v>1</v>
          </cell>
          <cell r="E186" t="str">
            <v>PATTALLASSANG</v>
          </cell>
          <cell r="K186" t="str">
            <v>PEREMPUAN</v>
          </cell>
          <cell r="P186" t="str">
            <v>Janda/Duda</v>
          </cell>
        </row>
        <row r="187">
          <cell r="C187">
            <v>2</v>
          </cell>
          <cell r="D187">
            <v>1</v>
          </cell>
          <cell r="E187" t="str">
            <v>PATTALLASSANG</v>
          </cell>
          <cell r="K187" t="str">
            <v>LAKI-LAKI</v>
          </cell>
          <cell r="P187" t="str">
            <v>Janda/Duda</v>
          </cell>
        </row>
        <row r="188">
          <cell r="C188">
            <v>2</v>
          </cell>
          <cell r="D188">
            <v>1</v>
          </cell>
          <cell r="E188" t="str">
            <v>PATTALLASSANG</v>
          </cell>
          <cell r="K188" t="str">
            <v>LAKI-LAKI</v>
          </cell>
          <cell r="P188" t="str">
            <v>Kawin</v>
          </cell>
        </row>
        <row r="189">
          <cell r="C189">
            <v>2</v>
          </cell>
          <cell r="D189">
            <v>1</v>
          </cell>
          <cell r="E189" t="str">
            <v>PATTALLASSANG</v>
          </cell>
          <cell r="K189" t="str">
            <v>PEREMPUAN</v>
          </cell>
          <cell r="P189" t="str">
            <v>Kawin</v>
          </cell>
        </row>
        <row r="190">
          <cell r="C190">
            <v>2</v>
          </cell>
          <cell r="D190">
            <v>1</v>
          </cell>
          <cell r="E190" t="str">
            <v>PATTALLASSANG</v>
          </cell>
          <cell r="K190" t="str">
            <v>LAKI-LAKI</v>
          </cell>
          <cell r="P190" t="str">
            <v>Kawin</v>
          </cell>
        </row>
        <row r="191">
          <cell r="C191">
            <v>2</v>
          </cell>
          <cell r="D191">
            <v>1</v>
          </cell>
          <cell r="E191" t="str">
            <v>PATTALLASSANG</v>
          </cell>
          <cell r="K191" t="str">
            <v>PEREMPUAN</v>
          </cell>
          <cell r="P191" t="str">
            <v>Kawin</v>
          </cell>
        </row>
        <row r="192">
          <cell r="C192">
            <v>2</v>
          </cell>
          <cell r="D192">
            <v>1</v>
          </cell>
          <cell r="E192" t="str">
            <v>PATTALLASSANG</v>
          </cell>
          <cell r="K192" t="str">
            <v>LAKI-LAKI</v>
          </cell>
          <cell r="P192" t="str">
            <v>Belum Kawin</v>
          </cell>
        </row>
        <row r="193">
          <cell r="C193">
            <v>2</v>
          </cell>
          <cell r="D193">
            <v>1</v>
          </cell>
          <cell r="E193" t="str">
            <v>PATTALLASSANG</v>
          </cell>
          <cell r="K193" t="str">
            <v>LAKI-LAKI</v>
          </cell>
          <cell r="P193" t="str">
            <v>Belum Kawin</v>
          </cell>
        </row>
        <row r="194">
          <cell r="C194">
            <v>2</v>
          </cell>
          <cell r="D194">
            <v>1</v>
          </cell>
          <cell r="E194" t="str">
            <v>PATTALLASSANG</v>
          </cell>
          <cell r="K194" t="str">
            <v>LAKI-LAKI</v>
          </cell>
          <cell r="P194" t="str">
            <v>Kawin</v>
          </cell>
        </row>
        <row r="195">
          <cell r="C195">
            <v>2</v>
          </cell>
          <cell r="D195">
            <v>1</v>
          </cell>
          <cell r="E195" t="str">
            <v>PATTALLASSANG</v>
          </cell>
          <cell r="K195" t="str">
            <v>LAKI-LAKI</v>
          </cell>
          <cell r="P195" t="str">
            <v>Kawin</v>
          </cell>
        </row>
        <row r="196">
          <cell r="C196">
            <v>2</v>
          </cell>
          <cell r="D196">
            <v>1</v>
          </cell>
          <cell r="E196" t="str">
            <v>PATTALLASSANG</v>
          </cell>
          <cell r="K196" t="str">
            <v>PEREMPUAN</v>
          </cell>
          <cell r="P196" t="str">
            <v>Kawin</v>
          </cell>
        </row>
        <row r="197">
          <cell r="C197">
            <v>2</v>
          </cell>
          <cell r="D197">
            <v>1</v>
          </cell>
          <cell r="E197" t="str">
            <v>PATTALLASSANG</v>
          </cell>
          <cell r="K197" t="str">
            <v>PEREMPUAN</v>
          </cell>
          <cell r="P197" t="str">
            <v>Belum Kawin</v>
          </cell>
        </row>
        <row r="198">
          <cell r="C198">
            <v>2</v>
          </cell>
          <cell r="D198">
            <v>1</v>
          </cell>
          <cell r="E198" t="str">
            <v>PATTALLASSANG</v>
          </cell>
          <cell r="K198" t="str">
            <v>LAKI-LAKI</v>
          </cell>
          <cell r="P198" t="str">
            <v>Belum Kawin</v>
          </cell>
        </row>
        <row r="199">
          <cell r="C199">
            <v>2</v>
          </cell>
          <cell r="D199">
            <v>1</v>
          </cell>
          <cell r="E199" t="str">
            <v>PATTALLASSANG</v>
          </cell>
          <cell r="K199" t="str">
            <v>LAKI-LAKI</v>
          </cell>
          <cell r="P199" t="str">
            <v>Belum Kawin</v>
          </cell>
        </row>
        <row r="200">
          <cell r="C200">
            <v>2</v>
          </cell>
          <cell r="D200">
            <v>1</v>
          </cell>
          <cell r="E200" t="str">
            <v>PATTALLASSANG</v>
          </cell>
          <cell r="K200" t="str">
            <v>PEREMPUAN</v>
          </cell>
          <cell r="P200" t="str">
            <v>Janda/Duda</v>
          </cell>
        </row>
        <row r="201">
          <cell r="C201">
            <v>2</v>
          </cell>
          <cell r="D201">
            <v>1</v>
          </cell>
          <cell r="E201" t="str">
            <v>PATTALLASSANG</v>
          </cell>
          <cell r="K201" t="str">
            <v>LAKI-LAKI</v>
          </cell>
          <cell r="P201" t="str">
            <v>Belum Kawin</v>
          </cell>
        </row>
        <row r="202">
          <cell r="C202">
            <v>2</v>
          </cell>
          <cell r="D202">
            <v>1</v>
          </cell>
          <cell r="E202" t="str">
            <v>PATTALLASSANG</v>
          </cell>
          <cell r="K202" t="str">
            <v>LAKI-LAKI</v>
          </cell>
          <cell r="P202" t="str">
            <v>Kawin</v>
          </cell>
        </row>
        <row r="203">
          <cell r="C203">
            <v>2</v>
          </cell>
          <cell r="D203">
            <v>1</v>
          </cell>
          <cell r="E203" t="str">
            <v>PATTALLASSANG</v>
          </cell>
          <cell r="K203" t="str">
            <v>PEREMPUAN</v>
          </cell>
          <cell r="P203" t="str">
            <v>Kawin</v>
          </cell>
        </row>
        <row r="204">
          <cell r="C204">
            <v>2</v>
          </cell>
          <cell r="D204">
            <v>1</v>
          </cell>
          <cell r="E204" t="str">
            <v>PATTALLASSANG</v>
          </cell>
          <cell r="K204" t="str">
            <v>LAKI-LAKI</v>
          </cell>
          <cell r="P204" t="str">
            <v>Belum Kawin</v>
          </cell>
        </row>
        <row r="205">
          <cell r="C205">
            <v>2</v>
          </cell>
          <cell r="D205">
            <v>1</v>
          </cell>
          <cell r="E205" t="str">
            <v>PATTALLASSANG</v>
          </cell>
          <cell r="K205" t="str">
            <v>PEREMPUAN</v>
          </cell>
          <cell r="P205" t="str">
            <v>Janda/Duda</v>
          </cell>
        </row>
        <row r="206">
          <cell r="C206">
            <v>2</v>
          </cell>
          <cell r="D206">
            <v>1</v>
          </cell>
          <cell r="E206" t="str">
            <v>PATTALLASSANG</v>
          </cell>
          <cell r="K206" t="str">
            <v>PEREMPUAN</v>
          </cell>
          <cell r="P206" t="str">
            <v>Belum Kawin</v>
          </cell>
        </row>
        <row r="207">
          <cell r="C207">
            <v>2</v>
          </cell>
          <cell r="D207">
            <v>1</v>
          </cell>
          <cell r="E207" t="str">
            <v>PATTALLASSANG</v>
          </cell>
          <cell r="K207" t="str">
            <v>LAKI-LAKI</v>
          </cell>
          <cell r="P207" t="str">
            <v>Belum Kawin</v>
          </cell>
        </row>
        <row r="208">
          <cell r="C208">
            <v>2</v>
          </cell>
          <cell r="D208">
            <v>1</v>
          </cell>
          <cell r="E208" t="str">
            <v>PATTALLASSANG</v>
          </cell>
          <cell r="K208" t="str">
            <v>LAKI-LAKI</v>
          </cell>
          <cell r="P208" t="str">
            <v>Kawin</v>
          </cell>
        </row>
        <row r="209">
          <cell r="C209">
            <v>2</v>
          </cell>
          <cell r="D209">
            <v>1</v>
          </cell>
          <cell r="E209" t="str">
            <v>PATTALLASSANG</v>
          </cell>
          <cell r="K209" t="str">
            <v>PEREMPUAN</v>
          </cell>
          <cell r="P209" t="str">
            <v>Kawin</v>
          </cell>
        </row>
        <row r="210">
          <cell r="C210">
            <v>2</v>
          </cell>
          <cell r="D210">
            <v>1</v>
          </cell>
          <cell r="E210" t="str">
            <v>PATTALLASSANG</v>
          </cell>
          <cell r="K210" t="str">
            <v>LAKI-LAKI</v>
          </cell>
          <cell r="P210" t="str">
            <v>Belum Kawin</v>
          </cell>
        </row>
        <row r="211">
          <cell r="C211">
            <v>2</v>
          </cell>
          <cell r="D211">
            <v>1</v>
          </cell>
          <cell r="E211" t="str">
            <v>PATTALLASSANG</v>
          </cell>
          <cell r="K211" t="str">
            <v>LAKI-LAKI</v>
          </cell>
          <cell r="P211" t="str">
            <v>Belum Kawin</v>
          </cell>
        </row>
        <row r="212">
          <cell r="C212">
            <v>2</v>
          </cell>
          <cell r="D212">
            <v>1</v>
          </cell>
          <cell r="E212" t="str">
            <v>PATTALLASSANG</v>
          </cell>
          <cell r="K212" t="str">
            <v>LAKI-LAKI</v>
          </cell>
          <cell r="P212" t="str">
            <v>Belum Kawin</v>
          </cell>
        </row>
        <row r="213">
          <cell r="C213">
            <v>3</v>
          </cell>
          <cell r="D213">
            <v>2</v>
          </cell>
          <cell r="E213" t="str">
            <v>PATTALLASSANG</v>
          </cell>
          <cell r="K213" t="str">
            <v>LAKI-LAKI</v>
          </cell>
          <cell r="P213" t="str">
            <v>Kawin</v>
          </cell>
        </row>
        <row r="214">
          <cell r="C214">
            <v>3</v>
          </cell>
          <cell r="D214">
            <v>2</v>
          </cell>
          <cell r="E214" t="str">
            <v>PATTALLASSANG</v>
          </cell>
          <cell r="K214" t="str">
            <v>PEREMPUAN</v>
          </cell>
          <cell r="P214" t="str">
            <v>Kawin</v>
          </cell>
        </row>
        <row r="215">
          <cell r="C215">
            <v>3</v>
          </cell>
          <cell r="D215">
            <v>2</v>
          </cell>
          <cell r="E215" t="str">
            <v>PATTALLASSANG</v>
          </cell>
          <cell r="K215" t="str">
            <v>LAKI-LAKI</v>
          </cell>
          <cell r="P215" t="str">
            <v>Belum Kawin</v>
          </cell>
        </row>
        <row r="216">
          <cell r="C216">
            <v>3</v>
          </cell>
          <cell r="D216">
            <v>2</v>
          </cell>
          <cell r="E216" t="str">
            <v>PATTALLASSANG</v>
          </cell>
          <cell r="K216" t="str">
            <v>LAKI-LAKI</v>
          </cell>
          <cell r="P216" t="str">
            <v>Kawin</v>
          </cell>
        </row>
        <row r="217">
          <cell r="C217">
            <v>3</v>
          </cell>
          <cell r="D217">
            <v>2</v>
          </cell>
          <cell r="E217" t="str">
            <v>PATTALLASSANG</v>
          </cell>
          <cell r="K217" t="str">
            <v>PEREMPUAN</v>
          </cell>
          <cell r="P217" t="str">
            <v>Kawin</v>
          </cell>
        </row>
        <row r="218">
          <cell r="C218">
            <v>3</v>
          </cell>
          <cell r="D218">
            <v>2</v>
          </cell>
          <cell r="E218" t="str">
            <v>PATTALLASSANG</v>
          </cell>
          <cell r="K218" t="str">
            <v>PEREMPUAN</v>
          </cell>
          <cell r="P218" t="str">
            <v>Belum Kawin</v>
          </cell>
        </row>
        <row r="219">
          <cell r="C219">
            <v>3</v>
          </cell>
          <cell r="D219">
            <v>2</v>
          </cell>
          <cell r="E219" t="str">
            <v>PATTALLASSANG</v>
          </cell>
          <cell r="K219" t="str">
            <v>LAKI-LAKI</v>
          </cell>
          <cell r="P219" t="str">
            <v>Kawin</v>
          </cell>
        </row>
        <row r="220">
          <cell r="C220">
            <v>3</v>
          </cell>
          <cell r="D220">
            <v>2</v>
          </cell>
          <cell r="E220" t="str">
            <v>PATTALLASSANG</v>
          </cell>
          <cell r="K220" t="str">
            <v>PEREMPUAN</v>
          </cell>
          <cell r="P220" t="str">
            <v>Kawin</v>
          </cell>
        </row>
        <row r="221">
          <cell r="C221">
            <v>3</v>
          </cell>
          <cell r="D221">
            <v>2</v>
          </cell>
          <cell r="E221" t="str">
            <v>PATTALLASSANG</v>
          </cell>
          <cell r="K221" t="str">
            <v>PEREMPUAN</v>
          </cell>
          <cell r="P221" t="str">
            <v>Belum Kawin</v>
          </cell>
        </row>
        <row r="222">
          <cell r="C222">
            <v>3</v>
          </cell>
          <cell r="D222">
            <v>2</v>
          </cell>
          <cell r="E222" t="str">
            <v>PATTALLASSANG</v>
          </cell>
          <cell r="K222" t="str">
            <v>LAKI-LAKI</v>
          </cell>
          <cell r="P222" t="str">
            <v>Belum Kawin</v>
          </cell>
        </row>
        <row r="223">
          <cell r="C223">
            <v>3</v>
          </cell>
          <cell r="D223">
            <v>2</v>
          </cell>
          <cell r="E223" t="str">
            <v>PATTALLASSANG</v>
          </cell>
          <cell r="K223" t="str">
            <v>LAKI-LAKI</v>
          </cell>
          <cell r="P223" t="str">
            <v>Kawin</v>
          </cell>
        </row>
        <row r="224">
          <cell r="C224">
            <v>3</v>
          </cell>
          <cell r="D224">
            <v>2</v>
          </cell>
          <cell r="E224" t="str">
            <v>PATTALLASSANG</v>
          </cell>
          <cell r="K224" t="str">
            <v>PEREMPUAN</v>
          </cell>
          <cell r="P224" t="str">
            <v>Kawin</v>
          </cell>
        </row>
        <row r="225">
          <cell r="C225">
            <v>3</v>
          </cell>
          <cell r="D225">
            <v>2</v>
          </cell>
          <cell r="E225" t="str">
            <v>PATTALLASSANG</v>
          </cell>
          <cell r="K225" t="str">
            <v>PEREMPUAN</v>
          </cell>
          <cell r="P225" t="str">
            <v>Belum Kawin</v>
          </cell>
        </row>
        <row r="226">
          <cell r="C226">
            <v>3</v>
          </cell>
          <cell r="D226">
            <v>2</v>
          </cell>
          <cell r="E226" t="str">
            <v>PATTALLASSANG</v>
          </cell>
          <cell r="K226" t="str">
            <v>LAKI-LAKI</v>
          </cell>
          <cell r="P226" t="str">
            <v>Kawin</v>
          </cell>
        </row>
        <row r="227">
          <cell r="C227">
            <v>3</v>
          </cell>
          <cell r="D227">
            <v>2</v>
          </cell>
          <cell r="E227" t="str">
            <v>PATTALLASSANG</v>
          </cell>
          <cell r="K227" t="str">
            <v>PEREMPUAN</v>
          </cell>
          <cell r="P227" t="str">
            <v>Kawin</v>
          </cell>
        </row>
        <row r="228">
          <cell r="C228">
            <v>3</v>
          </cell>
          <cell r="D228">
            <v>2</v>
          </cell>
          <cell r="E228" t="str">
            <v>PATTALLASSANG</v>
          </cell>
          <cell r="K228" t="str">
            <v>LAKI-LAKI</v>
          </cell>
          <cell r="P228" t="str">
            <v>Belum Kawin</v>
          </cell>
        </row>
        <row r="229">
          <cell r="C229">
            <v>3</v>
          </cell>
          <cell r="D229">
            <v>2</v>
          </cell>
          <cell r="E229" t="str">
            <v>PATTALLASSANG</v>
          </cell>
          <cell r="K229" t="str">
            <v>LAKI-LAKI</v>
          </cell>
          <cell r="P229" t="str">
            <v>Kawin</v>
          </cell>
        </row>
        <row r="230">
          <cell r="C230">
            <v>3</v>
          </cell>
          <cell r="D230">
            <v>2</v>
          </cell>
          <cell r="E230" t="str">
            <v>PATTALLASSANG</v>
          </cell>
          <cell r="K230" t="str">
            <v>PEREMPUAN</v>
          </cell>
          <cell r="P230" t="str">
            <v>Kawin</v>
          </cell>
        </row>
        <row r="231">
          <cell r="C231">
            <v>3</v>
          </cell>
          <cell r="D231">
            <v>2</v>
          </cell>
          <cell r="E231" t="str">
            <v>PATTALLASSANG</v>
          </cell>
          <cell r="K231" t="str">
            <v>PEREMPUAN</v>
          </cell>
          <cell r="P231" t="str">
            <v>Belum Kawin</v>
          </cell>
        </row>
        <row r="232">
          <cell r="C232">
            <v>3</v>
          </cell>
          <cell r="D232">
            <v>2</v>
          </cell>
          <cell r="E232" t="str">
            <v>PATTALLASSANG</v>
          </cell>
          <cell r="K232" t="str">
            <v>LAKI-LAKI</v>
          </cell>
          <cell r="P232" t="str">
            <v>Belum Kawin</v>
          </cell>
        </row>
        <row r="233">
          <cell r="C233">
            <v>3</v>
          </cell>
          <cell r="D233">
            <v>2</v>
          </cell>
          <cell r="E233" t="str">
            <v>PATTALLASSANG</v>
          </cell>
          <cell r="K233" t="str">
            <v>LAKI-LAKI</v>
          </cell>
          <cell r="P233" t="str">
            <v>Kawin</v>
          </cell>
        </row>
        <row r="234">
          <cell r="C234">
            <v>3</v>
          </cell>
          <cell r="D234">
            <v>2</v>
          </cell>
          <cell r="E234" t="str">
            <v>PATTALLASSANG</v>
          </cell>
          <cell r="K234" t="str">
            <v>PEREMPUAN</v>
          </cell>
          <cell r="P234" t="str">
            <v>Kawin</v>
          </cell>
        </row>
        <row r="235">
          <cell r="C235">
            <v>3</v>
          </cell>
          <cell r="D235">
            <v>2</v>
          </cell>
          <cell r="E235" t="str">
            <v>PATTALLASSANG</v>
          </cell>
          <cell r="K235" t="str">
            <v>LAKI-LAKI</v>
          </cell>
          <cell r="P235" t="str">
            <v>Belum Kawin</v>
          </cell>
        </row>
        <row r="236">
          <cell r="C236">
            <v>3</v>
          </cell>
          <cell r="D236">
            <v>2</v>
          </cell>
          <cell r="E236" t="str">
            <v>PATTALLASSANG</v>
          </cell>
          <cell r="K236" t="str">
            <v>PEREMPUAN</v>
          </cell>
          <cell r="P236" t="str">
            <v>Belum Kawin</v>
          </cell>
        </row>
        <row r="237">
          <cell r="C237">
            <v>3</v>
          </cell>
          <cell r="D237">
            <v>2</v>
          </cell>
          <cell r="E237" t="str">
            <v>PATTALLASSANG</v>
          </cell>
          <cell r="K237" t="str">
            <v>LAKI-LAKI</v>
          </cell>
          <cell r="P237" t="str">
            <v>Kawin</v>
          </cell>
        </row>
        <row r="238">
          <cell r="C238">
            <v>3</v>
          </cell>
          <cell r="D238">
            <v>2</v>
          </cell>
          <cell r="E238" t="str">
            <v>PATTALLASSANG</v>
          </cell>
          <cell r="K238" t="str">
            <v>PEREMPUAN</v>
          </cell>
          <cell r="P238" t="str">
            <v>Kawin</v>
          </cell>
        </row>
        <row r="239">
          <cell r="C239">
            <v>3</v>
          </cell>
          <cell r="D239">
            <v>2</v>
          </cell>
          <cell r="E239" t="str">
            <v>PATTALLASSANG</v>
          </cell>
          <cell r="K239" t="str">
            <v>LAKI-LAKI</v>
          </cell>
          <cell r="P239" t="str">
            <v>Kawin</v>
          </cell>
        </row>
        <row r="240">
          <cell r="C240">
            <v>3</v>
          </cell>
          <cell r="D240">
            <v>2</v>
          </cell>
          <cell r="E240" t="str">
            <v>PATTALLASSANG</v>
          </cell>
          <cell r="K240" t="str">
            <v>PEREMPUAN</v>
          </cell>
          <cell r="P240" t="str">
            <v>Kawin</v>
          </cell>
        </row>
        <row r="241">
          <cell r="C241">
            <v>3</v>
          </cell>
          <cell r="D241">
            <v>2</v>
          </cell>
          <cell r="E241" t="str">
            <v>PATTALLASSANG</v>
          </cell>
          <cell r="K241" t="str">
            <v>PEREMPUAN</v>
          </cell>
          <cell r="P241" t="str">
            <v>Belum Kawin</v>
          </cell>
        </row>
        <row r="242">
          <cell r="C242">
            <v>3</v>
          </cell>
          <cell r="D242">
            <v>2</v>
          </cell>
          <cell r="E242" t="str">
            <v>PATTALLASSANG</v>
          </cell>
          <cell r="K242" t="str">
            <v>LAKI-LAKI</v>
          </cell>
          <cell r="P242" t="str">
            <v>Kawin</v>
          </cell>
        </row>
        <row r="243">
          <cell r="C243">
            <v>3</v>
          </cell>
          <cell r="D243">
            <v>2</v>
          </cell>
          <cell r="E243" t="str">
            <v>PATTALLASSANG</v>
          </cell>
          <cell r="K243" t="str">
            <v>PEREMPUAN</v>
          </cell>
          <cell r="P243" t="str">
            <v>Kawin</v>
          </cell>
        </row>
        <row r="244">
          <cell r="C244">
            <v>3</v>
          </cell>
          <cell r="D244">
            <v>2</v>
          </cell>
          <cell r="E244" t="str">
            <v>PATTALLASSANG</v>
          </cell>
          <cell r="K244" t="str">
            <v>LAKI-LAKI</v>
          </cell>
          <cell r="P244" t="str">
            <v>Belum Kawin</v>
          </cell>
        </row>
        <row r="245">
          <cell r="C245">
            <v>3</v>
          </cell>
          <cell r="D245">
            <v>2</v>
          </cell>
          <cell r="E245" t="str">
            <v>PATTALLASSANG</v>
          </cell>
          <cell r="K245" t="str">
            <v>PEREMPUAN</v>
          </cell>
          <cell r="P245" t="str">
            <v>Janda/Duda</v>
          </cell>
        </row>
        <row r="246">
          <cell r="C246">
            <v>3</v>
          </cell>
          <cell r="D246">
            <v>2</v>
          </cell>
          <cell r="E246" t="str">
            <v>PATTALLASSANG</v>
          </cell>
          <cell r="K246" t="str">
            <v>PEREMPUAN</v>
          </cell>
          <cell r="P246" t="str">
            <v>Belum Kawin</v>
          </cell>
        </row>
        <row r="247">
          <cell r="C247">
            <v>3</v>
          </cell>
          <cell r="D247">
            <v>2</v>
          </cell>
          <cell r="E247" t="str">
            <v>PATTALLASSANG</v>
          </cell>
          <cell r="K247" t="str">
            <v>LAKI-LAKI</v>
          </cell>
          <cell r="P247" t="str">
            <v>Kawin</v>
          </cell>
        </row>
        <row r="248">
          <cell r="C248">
            <v>3</v>
          </cell>
          <cell r="D248">
            <v>2</v>
          </cell>
          <cell r="E248" t="str">
            <v>PATTALLASSANG</v>
          </cell>
          <cell r="K248" t="str">
            <v>PEREMPUAN</v>
          </cell>
          <cell r="P248" t="str">
            <v>Kawin</v>
          </cell>
        </row>
        <row r="249">
          <cell r="C249">
            <v>3</v>
          </cell>
          <cell r="D249">
            <v>2</v>
          </cell>
          <cell r="E249" t="str">
            <v>PATTALLASSANG</v>
          </cell>
          <cell r="K249" t="str">
            <v>LAKI-LAKI</v>
          </cell>
          <cell r="P249" t="str">
            <v>Belum Kawin</v>
          </cell>
        </row>
        <row r="250">
          <cell r="C250">
            <v>3</v>
          </cell>
          <cell r="D250">
            <v>2</v>
          </cell>
          <cell r="E250" t="str">
            <v>PATTALLASSANG</v>
          </cell>
          <cell r="K250" t="str">
            <v>PEREMPUAN</v>
          </cell>
          <cell r="P250" t="str">
            <v>Belum Kawin</v>
          </cell>
        </row>
        <row r="251">
          <cell r="C251">
            <v>3</v>
          </cell>
          <cell r="D251">
            <v>2</v>
          </cell>
          <cell r="E251" t="str">
            <v>PATTALLASSANG</v>
          </cell>
          <cell r="K251" t="str">
            <v>LAKI-LAKI</v>
          </cell>
          <cell r="P251" t="str">
            <v>Kawin</v>
          </cell>
        </row>
        <row r="252">
          <cell r="C252">
            <v>3</v>
          </cell>
          <cell r="D252">
            <v>2</v>
          </cell>
          <cell r="E252" t="str">
            <v>PATTALLASSANG</v>
          </cell>
          <cell r="K252" t="str">
            <v>PEREMPUAN</v>
          </cell>
          <cell r="P252" t="str">
            <v>Kawin</v>
          </cell>
        </row>
        <row r="253">
          <cell r="C253">
            <v>3</v>
          </cell>
          <cell r="D253">
            <v>2</v>
          </cell>
          <cell r="E253" t="str">
            <v>PATTALLASSANG</v>
          </cell>
          <cell r="K253" t="str">
            <v>LAKI-LAKI</v>
          </cell>
          <cell r="P253" t="str">
            <v>Belum Kawin</v>
          </cell>
        </row>
        <row r="254">
          <cell r="C254">
            <v>3</v>
          </cell>
          <cell r="D254">
            <v>2</v>
          </cell>
          <cell r="E254" t="str">
            <v>PATTALLASSANG</v>
          </cell>
          <cell r="K254" t="str">
            <v>LAKI-LAKI</v>
          </cell>
          <cell r="P254" t="str">
            <v>Kawin</v>
          </cell>
        </row>
        <row r="255">
          <cell r="C255">
            <v>3</v>
          </cell>
          <cell r="D255">
            <v>2</v>
          </cell>
          <cell r="E255" t="str">
            <v>PATTALLASSANG</v>
          </cell>
          <cell r="K255" t="str">
            <v>PEREMPUAN</v>
          </cell>
          <cell r="P255" t="str">
            <v>Kawin</v>
          </cell>
        </row>
        <row r="256">
          <cell r="C256">
            <v>3</v>
          </cell>
          <cell r="D256">
            <v>2</v>
          </cell>
          <cell r="E256" t="str">
            <v>PATTALLASSANG</v>
          </cell>
          <cell r="K256" t="str">
            <v>LAKI-LAKI</v>
          </cell>
          <cell r="P256" t="str">
            <v>Belum Kawin</v>
          </cell>
        </row>
        <row r="257">
          <cell r="C257">
            <v>3</v>
          </cell>
          <cell r="D257">
            <v>2</v>
          </cell>
          <cell r="E257" t="str">
            <v>PATTALLASSANG</v>
          </cell>
          <cell r="K257" t="str">
            <v>PEREMPUAN</v>
          </cell>
          <cell r="P257" t="str">
            <v>Belum Kawin</v>
          </cell>
        </row>
        <row r="258">
          <cell r="C258">
            <v>3</v>
          </cell>
          <cell r="D258">
            <v>2</v>
          </cell>
          <cell r="E258" t="str">
            <v>PATTALLASSANG</v>
          </cell>
          <cell r="K258" t="str">
            <v>LAKI-LAKI</v>
          </cell>
          <cell r="P258" t="str">
            <v>Kawin</v>
          </cell>
        </row>
        <row r="259">
          <cell r="C259">
            <v>3</v>
          </cell>
          <cell r="D259">
            <v>2</v>
          </cell>
          <cell r="E259" t="str">
            <v>PATTALLASSANG</v>
          </cell>
          <cell r="K259" t="str">
            <v>PEREMPUAN</v>
          </cell>
          <cell r="P259" t="str">
            <v>Kawin</v>
          </cell>
        </row>
        <row r="260">
          <cell r="C260">
            <v>3</v>
          </cell>
          <cell r="D260">
            <v>2</v>
          </cell>
          <cell r="E260" t="str">
            <v>PATTALLASSANG</v>
          </cell>
          <cell r="K260" t="str">
            <v>LAKI-LAKI</v>
          </cell>
          <cell r="P260" t="str">
            <v>Belum Kawin</v>
          </cell>
        </row>
        <row r="261">
          <cell r="C261">
            <v>3</v>
          </cell>
          <cell r="D261">
            <v>2</v>
          </cell>
          <cell r="E261" t="str">
            <v>PATTALLASSANG</v>
          </cell>
          <cell r="K261" t="str">
            <v>PEREMPUAN</v>
          </cell>
          <cell r="P261" t="str">
            <v>Belum Kawin</v>
          </cell>
        </row>
        <row r="262">
          <cell r="C262">
            <v>3</v>
          </cell>
          <cell r="D262">
            <v>2</v>
          </cell>
          <cell r="E262" t="str">
            <v>PATTALLASSANG</v>
          </cell>
          <cell r="K262" t="str">
            <v>LAKI-LAKI</v>
          </cell>
          <cell r="P262" t="str">
            <v>Kawin</v>
          </cell>
        </row>
        <row r="263">
          <cell r="C263">
            <v>3</v>
          </cell>
          <cell r="D263">
            <v>2</v>
          </cell>
          <cell r="E263" t="str">
            <v>PATTALLASSANG</v>
          </cell>
          <cell r="K263" t="str">
            <v>PEREMPUAN</v>
          </cell>
          <cell r="P263" t="str">
            <v>Kawin</v>
          </cell>
        </row>
        <row r="264">
          <cell r="C264">
            <v>3</v>
          </cell>
          <cell r="D264">
            <v>2</v>
          </cell>
          <cell r="E264" t="str">
            <v>PATTALLASSANG</v>
          </cell>
          <cell r="K264" t="str">
            <v>PEREMPUAN</v>
          </cell>
          <cell r="P264" t="str">
            <v>Janda/Duda</v>
          </cell>
        </row>
        <row r="265">
          <cell r="C265">
            <v>3</v>
          </cell>
          <cell r="D265">
            <v>2</v>
          </cell>
          <cell r="E265" t="str">
            <v>PATTALLASSANG</v>
          </cell>
          <cell r="K265" t="str">
            <v>LAKI-LAKI</v>
          </cell>
          <cell r="P265" t="str">
            <v>Kawin</v>
          </cell>
        </row>
        <row r="266">
          <cell r="C266">
            <v>3</v>
          </cell>
          <cell r="D266">
            <v>2</v>
          </cell>
          <cell r="E266" t="str">
            <v>PATTALLASSANG</v>
          </cell>
          <cell r="K266" t="str">
            <v>PEREMPUAN</v>
          </cell>
          <cell r="P266" t="str">
            <v>Kawin</v>
          </cell>
        </row>
        <row r="267">
          <cell r="C267">
            <v>3</v>
          </cell>
          <cell r="D267">
            <v>2</v>
          </cell>
          <cell r="E267" t="str">
            <v>PATTALLASSANG</v>
          </cell>
          <cell r="K267" t="str">
            <v>LAKI-LAKI</v>
          </cell>
          <cell r="P267" t="str">
            <v>Belum Kawin</v>
          </cell>
        </row>
        <row r="268">
          <cell r="C268">
            <v>3</v>
          </cell>
          <cell r="D268">
            <v>2</v>
          </cell>
          <cell r="E268" t="str">
            <v>PATTALLASSANG</v>
          </cell>
          <cell r="K268" t="str">
            <v>LAKI-LAKI</v>
          </cell>
          <cell r="P268" t="str">
            <v>Kawin</v>
          </cell>
        </row>
        <row r="269">
          <cell r="C269">
            <v>3</v>
          </cell>
          <cell r="D269">
            <v>2</v>
          </cell>
          <cell r="E269" t="str">
            <v>PATTALLASSANG</v>
          </cell>
          <cell r="K269" t="str">
            <v>PEREMPUAN</v>
          </cell>
          <cell r="P269" t="str">
            <v>Kawin</v>
          </cell>
        </row>
        <row r="270">
          <cell r="C270">
            <v>3</v>
          </cell>
          <cell r="D270">
            <v>2</v>
          </cell>
          <cell r="E270" t="str">
            <v>PATTALLASSANG</v>
          </cell>
          <cell r="K270" t="str">
            <v>LAKI-LAKI</v>
          </cell>
          <cell r="P270" t="str">
            <v>Belum Kawin</v>
          </cell>
        </row>
        <row r="271">
          <cell r="C271">
            <v>3</v>
          </cell>
          <cell r="D271">
            <v>2</v>
          </cell>
          <cell r="E271" t="str">
            <v>PATTALLASSANG</v>
          </cell>
          <cell r="K271" t="str">
            <v>LAKI-LAKI</v>
          </cell>
          <cell r="P271" t="str">
            <v>Belum Kawin</v>
          </cell>
        </row>
        <row r="272">
          <cell r="C272">
            <v>3</v>
          </cell>
          <cell r="D272">
            <v>2</v>
          </cell>
          <cell r="E272" t="str">
            <v>PATTALLASSANG</v>
          </cell>
          <cell r="K272" t="str">
            <v>LAKI-LAKI</v>
          </cell>
          <cell r="P272" t="str">
            <v>Janda/Duda</v>
          </cell>
        </row>
        <row r="273">
          <cell r="C273">
            <v>3</v>
          </cell>
          <cell r="D273">
            <v>2</v>
          </cell>
          <cell r="E273" t="str">
            <v>PATTALLASSANG</v>
          </cell>
          <cell r="K273" t="str">
            <v>LAKI-LAKI</v>
          </cell>
          <cell r="P273" t="str">
            <v>Kawin</v>
          </cell>
        </row>
        <row r="274">
          <cell r="C274">
            <v>3</v>
          </cell>
          <cell r="D274">
            <v>2</v>
          </cell>
          <cell r="E274" t="str">
            <v>PATTALLASSANG</v>
          </cell>
          <cell r="K274" t="str">
            <v>PEREMPUAN</v>
          </cell>
          <cell r="P274" t="str">
            <v>Kawin</v>
          </cell>
        </row>
        <row r="275">
          <cell r="C275">
            <v>3</v>
          </cell>
          <cell r="D275">
            <v>2</v>
          </cell>
          <cell r="E275" t="str">
            <v>PATTALLASSANG</v>
          </cell>
          <cell r="K275" t="str">
            <v>PEREMPUAN</v>
          </cell>
          <cell r="P275" t="str">
            <v>Belum Kawin</v>
          </cell>
        </row>
        <row r="276">
          <cell r="C276">
            <v>3</v>
          </cell>
          <cell r="D276">
            <v>2</v>
          </cell>
          <cell r="E276" t="str">
            <v>PATTALLASSANG</v>
          </cell>
          <cell r="K276" t="str">
            <v>LAKI-LAKI</v>
          </cell>
          <cell r="P276" t="str">
            <v>Kawin</v>
          </cell>
        </row>
        <row r="277">
          <cell r="C277">
            <v>3</v>
          </cell>
          <cell r="D277">
            <v>2</v>
          </cell>
          <cell r="E277" t="str">
            <v>PATTALLASSANG</v>
          </cell>
          <cell r="K277" t="str">
            <v>PEREMPUAN</v>
          </cell>
          <cell r="P277" t="str">
            <v>Kawin</v>
          </cell>
        </row>
        <row r="278">
          <cell r="C278">
            <v>3</v>
          </cell>
          <cell r="D278">
            <v>2</v>
          </cell>
          <cell r="E278" t="str">
            <v>PATTALLASSANG</v>
          </cell>
          <cell r="K278" t="str">
            <v>LAKI-LAKI</v>
          </cell>
          <cell r="P278" t="str">
            <v>Kawin</v>
          </cell>
        </row>
        <row r="279">
          <cell r="C279">
            <v>3</v>
          </cell>
          <cell r="D279">
            <v>2</v>
          </cell>
          <cell r="E279" t="str">
            <v>PATTALLASSANG</v>
          </cell>
          <cell r="K279" t="str">
            <v>PEREMPUAN</v>
          </cell>
          <cell r="P279" t="str">
            <v>Kawin</v>
          </cell>
        </row>
        <row r="280">
          <cell r="C280">
            <v>3</v>
          </cell>
          <cell r="D280">
            <v>2</v>
          </cell>
          <cell r="E280" t="str">
            <v>PATTALLASSANG</v>
          </cell>
          <cell r="K280" t="str">
            <v>LAKI-LAKI</v>
          </cell>
          <cell r="P280" t="str">
            <v>Kawin</v>
          </cell>
        </row>
        <row r="281">
          <cell r="C281">
            <v>3</v>
          </cell>
          <cell r="D281">
            <v>2</v>
          </cell>
          <cell r="E281" t="str">
            <v>PATTALLASSANG</v>
          </cell>
          <cell r="K281" t="str">
            <v>PEREMPUAN</v>
          </cell>
          <cell r="P281" t="str">
            <v>Kawin</v>
          </cell>
        </row>
        <row r="282">
          <cell r="C282">
            <v>3</v>
          </cell>
          <cell r="D282">
            <v>2</v>
          </cell>
          <cell r="E282" t="str">
            <v>PATTALLASSANG</v>
          </cell>
          <cell r="K282" t="str">
            <v>LAKI-LAKI</v>
          </cell>
          <cell r="P282" t="str">
            <v>Kawin</v>
          </cell>
        </row>
        <row r="283">
          <cell r="C283">
            <v>3</v>
          </cell>
          <cell r="D283">
            <v>2</v>
          </cell>
          <cell r="E283" t="str">
            <v>PATTALLASSANG</v>
          </cell>
          <cell r="K283" t="str">
            <v>PEREMPUAN</v>
          </cell>
          <cell r="P283" t="str">
            <v>Kawin</v>
          </cell>
        </row>
        <row r="284">
          <cell r="C284">
            <v>3</v>
          </cell>
          <cell r="D284">
            <v>2</v>
          </cell>
          <cell r="E284" t="str">
            <v>PATTALLASSANG</v>
          </cell>
          <cell r="K284" t="str">
            <v>LAKI-LAKI</v>
          </cell>
          <cell r="P284" t="str">
            <v>Belum Kawin</v>
          </cell>
        </row>
        <row r="285">
          <cell r="C285">
            <v>3</v>
          </cell>
          <cell r="D285">
            <v>2</v>
          </cell>
          <cell r="E285" t="str">
            <v>PATTALLASSANG</v>
          </cell>
          <cell r="K285" t="str">
            <v>PEREMPUAN</v>
          </cell>
          <cell r="P285" t="str">
            <v>Belum Kawin</v>
          </cell>
        </row>
        <row r="286">
          <cell r="C286">
            <v>3</v>
          </cell>
          <cell r="D286">
            <v>2</v>
          </cell>
          <cell r="E286" t="str">
            <v>PATTALLASSANG</v>
          </cell>
          <cell r="K286" t="str">
            <v>PEREMPUAN</v>
          </cell>
          <cell r="P286" t="str">
            <v>Belum Kawin</v>
          </cell>
        </row>
        <row r="287">
          <cell r="C287">
            <v>3</v>
          </cell>
          <cell r="D287">
            <v>2</v>
          </cell>
          <cell r="E287" t="str">
            <v>PATTALLASSANG</v>
          </cell>
          <cell r="K287" t="str">
            <v>LAKI-LAKI</v>
          </cell>
          <cell r="P287" t="str">
            <v>Kawin</v>
          </cell>
        </row>
        <row r="288">
          <cell r="C288">
            <v>3</v>
          </cell>
          <cell r="D288">
            <v>2</v>
          </cell>
          <cell r="E288" t="str">
            <v>PATTALLASSANG</v>
          </cell>
          <cell r="K288" t="str">
            <v>PEREMPUAN</v>
          </cell>
          <cell r="P288" t="str">
            <v>Kawin</v>
          </cell>
        </row>
        <row r="289">
          <cell r="C289">
            <v>3</v>
          </cell>
          <cell r="D289">
            <v>2</v>
          </cell>
          <cell r="E289" t="str">
            <v>PATTALLASSANG</v>
          </cell>
          <cell r="K289" t="str">
            <v>LAKI-LAKI</v>
          </cell>
          <cell r="P289" t="str">
            <v>Belum Kawin</v>
          </cell>
        </row>
        <row r="290">
          <cell r="C290">
            <v>3</v>
          </cell>
          <cell r="D290">
            <v>2</v>
          </cell>
          <cell r="E290" t="str">
            <v>PATTALLASSANG</v>
          </cell>
          <cell r="K290" t="str">
            <v>LAKI-LAKI</v>
          </cell>
          <cell r="P290" t="str">
            <v>Kawin</v>
          </cell>
        </row>
        <row r="291">
          <cell r="C291">
            <v>3</v>
          </cell>
          <cell r="D291">
            <v>2</v>
          </cell>
          <cell r="E291" t="str">
            <v>PATTALLASSANG</v>
          </cell>
          <cell r="K291" t="str">
            <v>PEREMPUAN</v>
          </cell>
          <cell r="P291" t="str">
            <v>Kawin</v>
          </cell>
        </row>
        <row r="292">
          <cell r="C292">
            <v>3</v>
          </cell>
          <cell r="D292">
            <v>2</v>
          </cell>
          <cell r="E292" t="str">
            <v>PATTALLASSANG</v>
          </cell>
          <cell r="K292" t="str">
            <v>PEREMPUAN</v>
          </cell>
          <cell r="P292" t="str">
            <v>Belum Kawin</v>
          </cell>
        </row>
        <row r="293">
          <cell r="C293">
            <v>3</v>
          </cell>
          <cell r="D293">
            <v>2</v>
          </cell>
          <cell r="E293" t="str">
            <v>PATTALLASSANG</v>
          </cell>
          <cell r="K293" t="str">
            <v>PEREMPUAN</v>
          </cell>
          <cell r="P293" t="str">
            <v>Janda/Duda</v>
          </cell>
        </row>
        <row r="294">
          <cell r="C294">
            <v>3</v>
          </cell>
          <cell r="D294">
            <v>2</v>
          </cell>
          <cell r="E294" t="str">
            <v>PATTALLASSANG</v>
          </cell>
          <cell r="K294" t="str">
            <v>LAKI-LAKI</v>
          </cell>
          <cell r="P294" t="str">
            <v>Kawin</v>
          </cell>
        </row>
        <row r="295">
          <cell r="C295">
            <v>3</v>
          </cell>
          <cell r="D295">
            <v>2</v>
          </cell>
          <cell r="E295" t="str">
            <v>PATTALLASSANG</v>
          </cell>
          <cell r="K295" t="str">
            <v>PEREMPUAN</v>
          </cell>
          <cell r="P295" t="str">
            <v>Kawin</v>
          </cell>
        </row>
        <row r="296">
          <cell r="C296">
            <v>3</v>
          </cell>
          <cell r="D296">
            <v>2</v>
          </cell>
          <cell r="E296" t="str">
            <v>PATTALLASSANG</v>
          </cell>
          <cell r="K296" t="str">
            <v>PEREMPUAN</v>
          </cell>
          <cell r="P296" t="str">
            <v>Belum Kawin</v>
          </cell>
        </row>
        <row r="297">
          <cell r="C297">
            <v>3</v>
          </cell>
          <cell r="D297">
            <v>2</v>
          </cell>
          <cell r="E297" t="str">
            <v>PATTALLASSANG</v>
          </cell>
          <cell r="K297" t="str">
            <v>LAKI-LAKI</v>
          </cell>
          <cell r="P297" t="str">
            <v>Kawin</v>
          </cell>
        </row>
        <row r="298">
          <cell r="C298">
            <v>3</v>
          </cell>
          <cell r="D298">
            <v>2</v>
          </cell>
          <cell r="E298" t="str">
            <v>PATTALLASSANG</v>
          </cell>
          <cell r="K298" t="str">
            <v>PEREMPUAN</v>
          </cell>
          <cell r="P298" t="str">
            <v>Kawin</v>
          </cell>
        </row>
        <row r="299">
          <cell r="C299">
            <v>3</v>
          </cell>
          <cell r="D299">
            <v>2</v>
          </cell>
          <cell r="E299" t="str">
            <v>PATTALLASSANG</v>
          </cell>
          <cell r="K299" t="str">
            <v>PEREMPUAN</v>
          </cell>
          <cell r="P299" t="str">
            <v>Belum Kawin</v>
          </cell>
        </row>
        <row r="300">
          <cell r="C300">
            <v>3</v>
          </cell>
          <cell r="D300">
            <v>2</v>
          </cell>
          <cell r="E300" t="str">
            <v>PATTALLASSANG</v>
          </cell>
          <cell r="K300" t="str">
            <v>LAKI-LAKI</v>
          </cell>
          <cell r="P300" t="str">
            <v>Kawin</v>
          </cell>
        </row>
        <row r="301">
          <cell r="C301">
            <v>3</v>
          </cell>
          <cell r="D301">
            <v>2</v>
          </cell>
          <cell r="E301" t="str">
            <v>PATTALLASSANG</v>
          </cell>
          <cell r="K301" t="str">
            <v>PEREMPUAN</v>
          </cell>
          <cell r="P301" t="str">
            <v>Kawin</v>
          </cell>
        </row>
        <row r="302">
          <cell r="C302">
            <v>3</v>
          </cell>
          <cell r="D302">
            <v>2</v>
          </cell>
          <cell r="E302" t="str">
            <v>PATTALLASSANG</v>
          </cell>
          <cell r="K302" t="str">
            <v>PEREMPUAN</v>
          </cell>
          <cell r="P302" t="str">
            <v>Belum Kawin</v>
          </cell>
        </row>
        <row r="303">
          <cell r="C303">
            <v>4</v>
          </cell>
          <cell r="D303">
            <v>2</v>
          </cell>
          <cell r="E303" t="str">
            <v>PATTALLASSANG</v>
          </cell>
          <cell r="K303" t="str">
            <v>LAKI-LAKI</v>
          </cell>
          <cell r="P303" t="str">
            <v>Kawin</v>
          </cell>
        </row>
        <row r="304">
          <cell r="C304">
            <v>4</v>
          </cell>
          <cell r="D304">
            <v>2</v>
          </cell>
          <cell r="E304" t="str">
            <v>PATTALLASSANG</v>
          </cell>
          <cell r="K304" t="str">
            <v>PEREMPUAN</v>
          </cell>
          <cell r="P304" t="str">
            <v>Kawin</v>
          </cell>
        </row>
        <row r="305">
          <cell r="C305">
            <v>4</v>
          </cell>
          <cell r="D305">
            <v>2</v>
          </cell>
          <cell r="E305" t="str">
            <v>PATTALLASSANG</v>
          </cell>
          <cell r="K305" t="str">
            <v>LAKI-LAKI</v>
          </cell>
          <cell r="P305" t="str">
            <v>Belum Kawin</v>
          </cell>
        </row>
        <row r="306">
          <cell r="C306">
            <v>4</v>
          </cell>
          <cell r="D306">
            <v>2</v>
          </cell>
          <cell r="E306" t="str">
            <v>PATTALLASSANG</v>
          </cell>
          <cell r="K306" t="str">
            <v>PEREMPUAN</v>
          </cell>
          <cell r="P306" t="str">
            <v>Belum Kawin</v>
          </cell>
        </row>
        <row r="307">
          <cell r="C307">
            <v>4</v>
          </cell>
          <cell r="D307">
            <v>2</v>
          </cell>
          <cell r="E307" t="str">
            <v>PATTALLASSANG</v>
          </cell>
          <cell r="K307" t="str">
            <v>LAKI-LAKI</v>
          </cell>
          <cell r="P307" t="str">
            <v>Kawin</v>
          </cell>
        </row>
        <row r="308">
          <cell r="C308">
            <v>4</v>
          </cell>
          <cell r="D308">
            <v>2</v>
          </cell>
          <cell r="E308" t="str">
            <v>PATTALLASSANG</v>
          </cell>
          <cell r="K308" t="str">
            <v>PEREMPUAN</v>
          </cell>
          <cell r="P308" t="str">
            <v>Kawin</v>
          </cell>
        </row>
        <row r="309">
          <cell r="C309">
            <v>4</v>
          </cell>
          <cell r="D309">
            <v>2</v>
          </cell>
          <cell r="E309" t="str">
            <v>PATTALLASSANG</v>
          </cell>
          <cell r="K309" t="str">
            <v>PEREMPUAN</v>
          </cell>
          <cell r="P309" t="str">
            <v>Belum Kawin</v>
          </cell>
        </row>
        <row r="310">
          <cell r="C310">
            <v>4</v>
          </cell>
          <cell r="D310">
            <v>2</v>
          </cell>
          <cell r="E310" t="str">
            <v>PATTALLASSANG</v>
          </cell>
          <cell r="K310" t="str">
            <v>PEREMPUAN</v>
          </cell>
          <cell r="P310" t="str">
            <v>Janda/Duda</v>
          </cell>
        </row>
        <row r="311">
          <cell r="C311">
            <v>4</v>
          </cell>
          <cell r="D311">
            <v>2</v>
          </cell>
          <cell r="E311" t="str">
            <v>PATTALLASSANG</v>
          </cell>
          <cell r="K311" t="str">
            <v>LAKI-LAKI</v>
          </cell>
          <cell r="P311" t="str">
            <v>Kawin</v>
          </cell>
        </row>
        <row r="312">
          <cell r="C312">
            <v>4</v>
          </cell>
          <cell r="D312">
            <v>2</v>
          </cell>
          <cell r="E312" t="str">
            <v>PATTALLASSANG</v>
          </cell>
          <cell r="K312" t="str">
            <v>PEREMPUAN</v>
          </cell>
          <cell r="P312" t="str">
            <v>Kawin</v>
          </cell>
        </row>
        <row r="313">
          <cell r="C313">
            <v>4</v>
          </cell>
          <cell r="D313">
            <v>2</v>
          </cell>
          <cell r="E313" t="str">
            <v>PATTALLASSANG</v>
          </cell>
          <cell r="K313" t="str">
            <v>LAKI-LAKI</v>
          </cell>
          <cell r="P313" t="str">
            <v>Belum Kawin</v>
          </cell>
        </row>
        <row r="314">
          <cell r="C314">
            <v>4</v>
          </cell>
          <cell r="D314">
            <v>2</v>
          </cell>
          <cell r="E314" t="str">
            <v>PATTALLASSANG</v>
          </cell>
          <cell r="K314" t="str">
            <v>LAKI-LAKI</v>
          </cell>
          <cell r="P314" t="str">
            <v>Kawin</v>
          </cell>
        </row>
        <row r="315">
          <cell r="C315">
            <v>4</v>
          </cell>
          <cell r="D315">
            <v>2</v>
          </cell>
          <cell r="E315" t="str">
            <v>PATTALLASSANG</v>
          </cell>
          <cell r="K315" t="str">
            <v>PEREMPUAN</v>
          </cell>
          <cell r="P315" t="str">
            <v>Kawin</v>
          </cell>
        </row>
        <row r="316">
          <cell r="C316">
            <v>4</v>
          </cell>
          <cell r="D316">
            <v>2</v>
          </cell>
          <cell r="E316" t="str">
            <v>PATTALLASSANG</v>
          </cell>
          <cell r="K316" t="str">
            <v>LAKI-LAKI</v>
          </cell>
          <cell r="P316" t="str">
            <v>Belum Kawin</v>
          </cell>
        </row>
        <row r="317">
          <cell r="C317">
            <v>4</v>
          </cell>
          <cell r="D317">
            <v>2</v>
          </cell>
          <cell r="E317" t="str">
            <v>PATTALLASSANG</v>
          </cell>
          <cell r="K317" t="str">
            <v>PEREMPUAN</v>
          </cell>
          <cell r="P317" t="str">
            <v>Belum Kawin</v>
          </cell>
        </row>
        <row r="318">
          <cell r="C318">
            <v>4</v>
          </cell>
          <cell r="D318">
            <v>2</v>
          </cell>
          <cell r="E318" t="str">
            <v>PATTALLASSANG</v>
          </cell>
          <cell r="K318" t="str">
            <v>PEREMPUAN</v>
          </cell>
          <cell r="P318" t="str">
            <v>Janda/Duda</v>
          </cell>
        </row>
        <row r="319">
          <cell r="C319">
            <v>4</v>
          </cell>
          <cell r="D319">
            <v>2</v>
          </cell>
          <cell r="E319" t="str">
            <v>PATTALLASSANG</v>
          </cell>
          <cell r="K319" t="str">
            <v>LAKI-LAKI</v>
          </cell>
          <cell r="P319" t="str">
            <v>Kawin</v>
          </cell>
        </row>
        <row r="320">
          <cell r="C320">
            <v>4</v>
          </cell>
          <cell r="D320">
            <v>2</v>
          </cell>
          <cell r="E320" t="str">
            <v>PATTALLASSANG</v>
          </cell>
          <cell r="K320" t="str">
            <v>PEREMPUAN</v>
          </cell>
          <cell r="P320" t="str">
            <v>Kawin</v>
          </cell>
        </row>
        <row r="321">
          <cell r="C321">
            <v>4</v>
          </cell>
          <cell r="D321">
            <v>2</v>
          </cell>
          <cell r="E321" t="str">
            <v>PATTALLASSANG</v>
          </cell>
          <cell r="K321" t="str">
            <v>PEREMPUAN</v>
          </cell>
          <cell r="P321" t="str">
            <v>Belum Kawin</v>
          </cell>
        </row>
        <row r="322">
          <cell r="C322">
            <v>4</v>
          </cell>
          <cell r="D322">
            <v>2</v>
          </cell>
          <cell r="E322" t="str">
            <v>PATTALLASSANG</v>
          </cell>
          <cell r="K322" t="str">
            <v>LAKI-LAKI</v>
          </cell>
          <cell r="P322" t="str">
            <v>Kawin</v>
          </cell>
        </row>
        <row r="323">
          <cell r="C323">
            <v>4</v>
          </cell>
          <cell r="D323">
            <v>2</v>
          </cell>
          <cell r="E323" t="str">
            <v>PATTALLASSANG</v>
          </cell>
          <cell r="K323" t="str">
            <v>PEREMPUAN</v>
          </cell>
          <cell r="P323" t="str">
            <v>Kawin</v>
          </cell>
        </row>
        <row r="324">
          <cell r="C324">
            <v>4</v>
          </cell>
          <cell r="D324">
            <v>2</v>
          </cell>
          <cell r="E324" t="str">
            <v>PATTALLASSANG</v>
          </cell>
          <cell r="K324" t="str">
            <v>LAKI-LAKI</v>
          </cell>
          <cell r="P324" t="str">
            <v>Belum Kawin</v>
          </cell>
        </row>
        <row r="325">
          <cell r="C325">
            <v>4</v>
          </cell>
          <cell r="D325">
            <v>2</v>
          </cell>
          <cell r="E325" t="str">
            <v>PATTALLASSANG</v>
          </cell>
          <cell r="K325" t="str">
            <v>LAKI-LAKI</v>
          </cell>
          <cell r="P325" t="str">
            <v>Belum Kawin</v>
          </cell>
        </row>
        <row r="326">
          <cell r="C326">
            <v>4</v>
          </cell>
          <cell r="D326">
            <v>2</v>
          </cell>
          <cell r="E326" t="str">
            <v>PATTALLASSANG</v>
          </cell>
          <cell r="K326" t="str">
            <v>LAKI-LAKI</v>
          </cell>
          <cell r="P326" t="str">
            <v>Belum Kawin</v>
          </cell>
        </row>
        <row r="327">
          <cell r="C327">
            <v>4</v>
          </cell>
          <cell r="D327">
            <v>2</v>
          </cell>
          <cell r="E327" t="str">
            <v>PATTALLASSANG</v>
          </cell>
          <cell r="K327" t="str">
            <v>LAKI-LAKI</v>
          </cell>
          <cell r="P327" t="str">
            <v>Kawin</v>
          </cell>
        </row>
        <row r="328">
          <cell r="C328">
            <v>4</v>
          </cell>
          <cell r="D328">
            <v>2</v>
          </cell>
          <cell r="E328" t="str">
            <v>PATTALLASSANG</v>
          </cell>
          <cell r="K328" t="str">
            <v>PEREMPUAN</v>
          </cell>
          <cell r="P328" t="str">
            <v>Kawin</v>
          </cell>
        </row>
        <row r="329">
          <cell r="C329">
            <v>4</v>
          </cell>
          <cell r="D329">
            <v>2</v>
          </cell>
          <cell r="E329" t="str">
            <v>PATTALLASSANG</v>
          </cell>
          <cell r="K329" t="str">
            <v>LAKI-LAKI</v>
          </cell>
          <cell r="P329" t="str">
            <v>Belum Kawin</v>
          </cell>
        </row>
        <row r="330">
          <cell r="C330">
            <v>4</v>
          </cell>
          <cell r="D330">
            <v>2</v>
          </cell>
          <cell r="E330" t="str">
            <v>PATTALLASSANG</v>
          </cell>
          <cell r="K330" t="str">
            <v>LAKI-LAKI</v>
          </cell>
          <cell r="P330" t="str">
            <v>Kawin</v>
          </cell>
        </row>
        <row r="331">
          <cell r="C331">
            <v>4</v>
          </cell>
          <cell r="D331">
            <v>2</v>
          </cell>
          <cell r="E331" t="str">
            <v>PATTALLASSANG</v>
          </cell>
          <cell r="K331" t="str">
            <v>PEREMPUAN</v>
          </cell>
          <cell r="P331" t="str">
            <v>Kawin</v>
          </cell>
        </row>
        <row r="332">
          <cell r="C332">
            <v>4</v>
          </cell>
          <cell r="D332">
            <v>2</v>
          </cell>
          <cell r="E332" t="str">
            <v>PATTALLASSANG</v>
          </cell>
          <cell r="K332" t="str">
            <v>LAKI-LAKI</v>
          </cell>
          <cell r="P332" t="str">
            <v>Belum Kawin</v>
          </cell>
        </row>
        <row r="333">
          <cell r="C333">
            <v>4</v>
          </cell>
          <cell r="D333">
            <v>2</v>
          </cell>
          <cell r="E333" t="str">
            <v>PATTALLASSANG</v>
          </cell>
          <cell r="K333" t="str">
            <v>PEREMPUAN</v>
          </cell>
          <cell r="P333" t="str">
            <v>Belum Kawin</v>
          </cell>
        </row>
        <row r="334">
          <cell r="C334">
            <v>4</v>
          </cell>
          <cell r="D334">
            <v>2</v>
          </cell>
          <cell r="E334" t="str">
            <v>PATTALLASSANG</v>
          </cell>
          <cell r="K334" t="str">
            <v>LAKI-LAKI</v>
          </cell>
          <cell r="P334" t="str">
            <v>Kawin</v>
          </cell>
        </row>
        <row r="335">
          <cell r="C335">
            <v>4</v>
          </cell>
          <cell r="D335">
            <v>2</v>
          </cell>
          <cell r="E335" t="str">
            <v>PATTALLASSANG</v>
          </cell>
          <cell r="K335" t="str">
            <v>PEREMPUAN</v>
          </cell>
          <cell r="P335" t="str">
            <v>Kawin</v>
          </cell>
        </row>
        <row r="336">
          <cell r="C336">
            <v>4</v>
          </cell>
          <cell r="D336">
            <v>2</v>
          </cell>
          <cell r="E336" t="str">
            <v>PATTALLASSANG</v>
          </cell>
          <cell r="K336" t="str">
            <v>LAKI-LAKI</v>
          </cell>
          <cell r="P336" t="str">
            <v>Belum Kawin</v>
          </cell>
        </row>
        <row r="337">
          <cell r="C337">
            <v>4</v>
          </cell>
          <cell r="D337">
            <v>2</v>
          </cell>
          <cell r="E337" t="str">
            <v>PATTALLASSANG</v>
          </cell>
          <cell r="K337" t="str">
            <v>LAKI-LAKI</v>
          </cell>
          <cell r="P337" t="str">
            <v>Belum Kawin</v>
          </cell>
        </row>
        <row r="338">
          <cell r="C338">
            <v>4</v>
          </cell>
          <cell r="D338">
            <v>2</v>
          </cell>
          <cell r="E338" t="str">
            <v>PATTALLASSANG</v>
          </cell>
          <cell r="K338" t="str">
            <v>PEREMPUAN</v>
          </cell>
          <cell r="P338" t="str">
            <v>Belum Kawin</v>
          </cell>
        </row>
        <row r="339">
          <cell r="C339">
            <v>4</v>
          </cell>
          <cell r="D339">
            <v>2</v>
          </cell>
          <cell r="E339" t="str">
            <v>PATTALLASSANG</v>
          </cell>
          <cell r="K339" t="str">
            <v>LAKI-LAKI</v>
          </cell>
          <cell r="P339" t="str">
            <v>Kawin</v>
          </cell>
        </row>
        <row r="340">
          <cell r="C340">
            <v>4</v>
          </cell>
          <cell r="D340">
            <v>2</v>
          </cell>
          <cell r="E340" t="str">
            <v>PATTALLASSANG</v>
          </cell>
          <cell r="K340" t="str">
            <v>PEREMPUAN</v>
          </cell>
          <cell r="P340" t="str">
            <v>Kawin</v>
          </cell>
        </row>
        <row r="341">
          <cell r="C341">
            <v>4</v>
          </cell>
          <cell r="D341">
            <v>2</v>
          </cell>
          <cell r="E341" t="str">
            <v>PATTALLASSANG</v>
          </cell>
          <cell r="K341" t="str">
            <v>LAKI-LAKI</v>
          </cell>
          <cell r="P341" t="str">
            <v>Belum Kawin</v>
          </cell>
        </row>
        <row r="342">
          <cell r="C342">
            <v>4</v>
          </cell>
          <cell r="D342">
            <v>2</v>
          </cell>
          <cell r="E342" t="str">
            <v>PATTALLASSANG</v>
          </cell>
          <cell r="K342" t="str">
            <v>PEREMPUAN</v>
          </cell>
          <cell r="P342" t="str">
            <v>Janda/Duda</v>
          </cell>
        </row>
        <row r="343">
          <cell r="C343">
            <v>4</v>
          </cell>
          <cell r="D343">
            <v>2</v>
          </cell>
          <cell r="E343" t="str">
            <v>PATTALLASSANG</v>
          </cell>
          <cell r="K343" t="str">
            <v>LAKI-LAKI</v>
          </cell>
          <cell r="P343" t="str">
            <v>Belum Kawin</v>
          </cell>
        </row>
        <row r="344">
          <cell r="C344">
            <v>4</v>
          </cell>
          <cell r="D344">
            <v>2</v>
          </cell>
          <cell r="E344" t="str">
            <v>PATTALLASSANG</v>
          </cell>
          <cell r="K344" t="str">
            <v>LAKI-LAKI</v>
          </cell>
          <cell r="P344" t="str">
            <v>Kawin</v>
          </cell>
        </row>
        <row r="345">
          <cell r="C345">
            <v>4</v>
          </cell>
          <cell r="D345">
            <v>2</v>
          </cell>
          <cell r="E345" t="str">
            <v>PATTALLASSANG</v>
          </cell>
          <cell r="K345" t="str">
            <v>PEREMPUAN</v>
          </cell>
          <cell r="P345" t="str">
            <v>Kawin</v>
          </cell>
        </row>
        <row r="346">
          <cell r="C346">
            <v>4</v>
          </cell>
          <cell r="D346">
            <v>2</v>
          </cell>
          <cell r="E346" t="str">
            <v>PATTALLASSANG</v>
          </cell>
          <cell r="K346" t="str">
            <v>PEREMPUAN</v>
          </cell>
          <cell r="P346" t="str">
            <v>Belum Kawin</v>
          </cell>
        </row>
        <row r="347">
          <cell r="C347">
            <v>4</v>
          </cell>
          <cell r="D347">
            <v>2</v>
          </cell>
          <cell r="E347" t="str">
            <v>PATTALLASSANG</v>
          </cell>
          <cell r="K347" t="str">
            <v>PEREMPUAN</v>
          </cell>
          <cell r="P347" t="str">
            <v>Belum Kawin</v>
          </cell>
        </row>
        <row r="348">
          <cell r="C348">
            <v>4</v>
          </cell>
          <cell r="D348">
            <v>2</v>
          </cell>
          <cell r="E348" t="str">
            <v>PATTALLASSANG</v>
          </cell>
          <cell r="K348" t="str">
            <v>LAKI-LAKI</v>
          </cell>
          <cell r="P348" t="str">
            <v>Kawin</v>
          </cell>
        </row>
        <row r="349">
          <cell r="C349">
            <v>4</v>
          </cell>
          <cell r="D349">
            <v>2</v>
          </cell>
          <cell r="E349" t="str">
            <v>PATTALLASSANG</v>
          </cell>
          <cell r="K349" t="str">
            <v>PEREMPUAN</v>
          </cell>
          <cell r="P349" t="str">
            <v>Kawin</v>
          </cell>
        </row>
        <row r="350">
          <cell r="C350">
            <v>4</v>
          </cell>
          <cell r="D350">
            <v>2</v>
          </cell>
          <cell r="E350" t="str">
            <v>PATTALLASSANG</v>
          </cell>
          <cell r="K350" t="str">
            <v>LAKI-LAKI</v>
          </cell>
          <cell r="P350" t="str">
            <v>Belum Kawin</v>
          </cell>
        </row>
        <row r="351">
          <cell r="C351">
            <v>4</v>
          </cell>
          <cell r="D351">
            <v>2</v>
          </cell>
          <cell r="E351" t="str">
            <v>PATTALLASSANG</v>
          </cell>
          <cell r="K351" t="str">
            <v>LAKI-LAKI</v>
          </cell>
          <cell r="P351" t="str">
            <v>Belum Kawin</v>
          </cell>
        </row>
        <row r="352">
          <cell r="C352">
            <v>4</v>
          </cell>
          <cell r="D352">
            <v>2</v>
          </cell>
          <cell r="E352" t="str">
            <v>PATTALLASSANG</v>
          </cell>
          <cell r="K352" t="str">
            <v>LAKI-LAKI</v>
          </cell>
          <cell r="P352" t="str">
            <v>Belum Kawin</v>
          </cell>
        </row>
        <row r="353">
          <cell r="C353">
            <v>4</v>
          </cell>
          <cell r="D353">
            <v>2</v>
          </cell>
          <cell r="E353" t="str">
            <v>PATTALLASSANG</v>
          </cell>
          <cell r="K353" t="str">
            <v>LAKI-LAKI</v>
          </cell>
          <cell r="P353" t="str">
            <v>Belum Kawin</v>
          </cell>
        </row>
        <row r="354">
          <cell r="C354">
            <v>4</v>
          </cell>
          <cell r="D354">
            <v>2</v>
          </cell>
          <cell r="E354" t="str">
            <v>PATTALLASSANG</v>
          </cell>
          <cell r="K354" t="str">
            <v>PEREMPUAN</v>
          </cell>
          <cell r="P354" t="str">
            <v>Kawin</v>
          </cell>
        </row>
        <row r="355">
          <cell r="C355">
            <v>4</v>
          </cell>
          <cell r="D355">
            <v>2</v>
          </cell>
          <cell r="E355" t="str">
            <v>PATTALLASSANG</v>
          </cell>
          <cell r="K355" t="str">
            <v>LAKI-LAKI</v>
          </cell>
          <cell r="P355" t="str">
            <v>Kawin</v>
          </cell>
        </row>
        <row r="356">
          <cell r="C356">
            <v>4</v>
          </cell>
          <cell r="D356">
            <v>2</v>
          </cell>
          <cell r="E356" t="str">
            <v>PATTALLASSANG</v>
          </cell>
          <cell r="K356" t="str">
            <v>PEREMPUAN</v>
          </cell>
          <cell r="P356" t="str">
            <v>Kawin</v>
          </cell>
        </row>
        <row r="357">
          <cell r="C357">
            <v>4</v>
          </cell>
          <cell r="D357">
            <v>2</v>
          </cell>
          <cell r="E357" t="str">
            <v>PATTALLASSANG</v>
          </cell>
          <cell r="K357" t="str">
            <v>LAKI-LAKI</v>
          </cell>
          <cell r="P357" t="str">
            <v>Janda/Duda</v>
          </cell>
        </row>
        <row r="358">
          <cell r="C358">
            <v>4</v>
          </cell>
          <cell r="D358">
            <v>2</v>
          </cell>
          <cell r="E358" t="str">
            <v>PATTALLASSANG</v>
          </cell>
          <cell r="K358" t="str">
            <v>LAKI-LAKI</v>
          </cell>
          <cell r="P358" t="str">
            <v>Kawin</v>
          </cell>
        </row>
        <row r="359">
          <cell r="C359">
            <v>4</v>
          </cell>
          <cell r="D359">
            <v>2</v>
          </cell>
          <cell r="E359" t="str">
            <v>PATTALLASSANG</v>
          </cell>
          <cell r="K359" t="str">
            <v>PEREMPUAN</v>
          </cell>
          <cell r="P359" t="str">
            <v>Kawin</v>
          </cell>
        </row>
        <row r="360">
          <cell r="C360">
            <v>4</v>
          </cell>
          <cell r="D360">
            <v>2</v>
          </cell>
          <cell r="E360" t="str">
            <v>PATTALLASSANG</v>
          </cell>
          <cell r="K360" t="str">
            <v>LAKI-LAKI</v>
          </cell>
          <cell r="P360" t="str">
            <v>Belum Kawin</v>
          </cell>
        </row>
        <row r="361">
          <cell r="C361">
            <v>4</v>
          </cell>
          <cell r="D361">
            <v>2</v>
          </cell>
          <cell r="E361" t="str">
            <v>PATTALLASSANG</v>
          </cell>
          <cell r="K361" t="str">
            <v>PEREMPUAN</v>
          </cell>
          <cell r="P361" t="str">
            <v>Janda/Duda</v>
          </cell>
        </row>
        <row r="362">
          <cell r="C362">
            <v>4</v>
          </cell>
          <cell r="D362">
            <v>2</v>
          </cell>
          <cell r="E362" t="str">
            <v>PATTALLASSANG</v>
          </cell>
          <cell r="K362" t="str">
            <v>LAKI-LAKI</v>
          </cell>
          <cell r="P362" t="str">
            <v>Kawin</v>
          </cell>
        </row>
        <row r="363">
          <cell r="C363">
            <v>4</v>
          </cell>
          <cell r="D363">
            <v>2</v>
          </cell>
          <cell r="E363" t="str">
            <v>PATTALLASSANG</v>
          </cell>
          <cell r="K363" t="str">
            <v>PEREMPUAN</v>
          </cell>
          <cell r="P363" t="str">
            <v>Kawin</v>
          </cell>
        </row>
        <row r="364">
          <cell r="C364">
            <v>4</v>
          </cell>
          <cell r="D364">
            <v>2</v>
          </cell>
          <cell r="E364" t="str">
            <v>PATTALLASSANG</v>
          </cell>
          <cell r="K364" t="str">
            <v>LAKI-LAKI</v>
          </cell>
          <cell r="P364" t="str">
            <v>Kawin</v>
          </cell>
        </row>
        <row r="365">
          <cell r="C365">
            <v>4</v>
          </cell>
          <cell r="D365">
            <v>2</v>
          </cell>
          <cell r="E365" t="str">
            <v>PATTALLASSANG</v>
          </cell>
          <cell r="K365" t="str">
            <v>PEREMPUAN</v>
          </cell>
          <cell r="P365" t="str">
            <v>Kawin</v>
          </cell>
        </row>
        <row r="366">
          <cell r="C366">
            <v>4</v>
          </cell>
          <cell r="D366">
            <v>2</v>
          </cell>
          <cell r="E366" t="str">
            <v>PATTALLASSANG</v>
          </cell>
          <cell r="K366" t="str">
            <v>LAKI-LAKI</v>
          </cell>
          <cell r="P366" t="str">
            <v>Belum Kawin</v>
          </cell>
        </row>
        <row r="367">
          <cell r="C367">
            <v>4</v>
          </cell>
          <cell r="D367">
            <v>2</v>
          </cell>
          <cell r="E367" t="str">
            <v>PATTALLASSANG</v>
          </cell>
          <cell r="K367" t="str">
            <v>LAKI-LAKI</v>
          </cell>
          <cell r="P367" t="str">
            <v>Kawin</v>
          </cell>
        </row>
        <row r="368">
          <cell r="C368">
            <v>4</v>
          </cell>
          <cell r="D368">
            <v>2</v>
          </cell>
          <cell r="E368" t="str">
            <v>PATTALLASSANG</v>
          </cell>
          <cell r="K368" t="str">
            <v>PEREMPUAN</v>
          </cell>
          <cell r="P368" t="str">
            <v>Kawin</v>
          </cell>
        </row>
        <row r="369">
          <cell r="C369">
            <v>4</v>
          </cell>
          <cell r="D369">
            <v>2</v>
          </cell>
          <cell r="E369" t="str">
            <v>PATTALLASSANG</v>
          </cell>
          <cell r="K369" t="str">
            <v>PEREMPUAN</v>
          </cell>
          <cell r="P369" t="str">
            <v>Belum Kawin</v>
          </cell>
        </row>
        <row r="370">
          <cell r="C370">
            <v>4</v>
          </cell>
          <cell r="D370">
            <v>2</v>
          </cell>
          <cell r="E370" t="str">
            <v>PATTALLASSANG</v>
          </cell>
          <cell r="K370" t="str">
            <v>LAKI-LAKI</v>
          </cell>
          <cell r="P370" t="str">
            <v>Kawin</v>
          </cell>
        </row>
        <row r="371">
          <cell r="C371">
            <v>4</v>
          </cell>
          <cell r="D371">
            <v>2</v>
          </cell>
          <cell r="E371" t="str">
            <v>PATTALLASSANG</v>
          </cell>
          <cell r="K371" t="str">
            <v>PEREMPUAN</v>
          </cell>
          <cell r="P371" t="str">
            <v>Kawin</v>
          </cell>
        </row>
        <row r="372">
          <cell r="C372">
            <v>4</v>
          </cell>
          <cell r="D372">
            <v>2</v>
          </cell>
          <cell r="E372" t="str">
            <v>PATTALLASSANG</v>
          </cell>
          <cell r="K372" t="str">
            <v>PEREMPUAN</v>
          </cell>
          <cell r="P372" t="str">
            <v>Belum Kawin</v>
          </cell>
        </row>
        <row r="373">
          <cell r="C373">
            <v>4</v>
          </cell>
          <cell r="D373">
            <v>2</v>
          </cell>
          <cell r="E373" t="str">
            <v>PATTALLASSANG</v>
          </cell>
          <cell r="K373" t="str">
            <v>PEREMPUAN</v>
          </cell>
          <cell r="P373" t="str">
            <v>Belum Kawin</v>
          </cell>
        </row>
        <row r="374">
          <cell r="C374">
            <v>4</v>
          </cell>
          <cell r="D374">
            <v>2</v>
          </cell>
          <cell r="E374" t="str">
            <v>PATTALLASSANG</v>
          </cell>
          <cell r="K374" t="str">
            <v>LAKI-LAKI</v>
          </cell>
          <cell r="P374" t="str">
            <v>Kawin</v>
          </cell>
        </row>
        <row r="375">
          <cell r="C375">
            <v>4</v>
          </cell>
          <cell r="D375">
            <v>2</v>
          </cell>
          <cell r="E375" t="str">
            <v>PATTALLASSANG</v>
          </cell>
          <cell r="K375" t="str">
            <v>PEREMPUAN</v>
          </cell>
          <cell r="P375" t="str">
            <v>Kawin</v>
          </cell>
        </row>
        <row r="376">
          <cell r="C376">
            <v>4</v>
          </cell>
          <cell r="D376">
            <v>2</v>
          </cell>
          <cell r="E376" t="str">
            <v>PATTALLASSANG</v>
          </cell>
          <cell r="K376" t="str">
            <v>LAKI-LAKI</v>
          </cell>
          <cell r="P376" t="str">
            <v>Belum Kawin</v>
          </cell>
        </row>
        <row r="377">
          <cell r="C377">
            <v>4</v>
          </cell>
          <cell r="D377">
            <v>2</v>
          </cell>
          <cell r="E377" t="str">
            <v>PATTALLASSANG</v>
          </cell>
          <cell r="K377" t="str">
            <v>PEREMPUAN</v>
          </cell>
          <cell r="P377" t="str">
            <v>Janda/Duda</v>
          </cell>
        </row>
        <row r="378">
          <cell r="C378">
            <v>4</v>
          </cell>
          <cell r="D378">
            <v>2</v>
          </cell>
          <cell r="E378" t="str">
            <v>PATTALLASSANG</v>
          </cell>
          <cell r="K378" t="str">
            <v>LAKI-LAKI</v>
          </cell>
          <cell r="P378" t="str">
            <v>Kawin</v>
          </cell>
        </row>
        <row r="379">
          <cell r="C379">
            <v>4</v>
          </cell>
          <cell r="D379">
            <v>2</v>
          </cell>
          <cell r="E379" t="str">
            <v>PATTALLASSANG</v>
          </cell>
          <cell r="K379" t="str">
            <v>LAKI-LAKI</v>
          </cell>
          <cell r="P379" t="str">
            <v>Belum Kawin</v>
          </cell>
        </row>
        <row r="380">
          <cell r="C380">
            <v>4</v>
          </cell>
          <cell r="D380">
            <v>2</v>
          </cell>
          <cell r="E380" t="str">
            <v>PATTALLASSANG</v>
          </cell>
          <cell r="K380" t="str">
            <v>LAKI-LAKI</v>
          </cell>
          <cell r="P380" t="str">
            <v>Kawin</v>
          </cell>
        </row>
        <row r="381">
          <cell r="C381">
            <v>4</v>
          </cell>
          <cell r="D381">
            <v>2</v>
          </cell>
          <cell r="E381" t="str">
            <v>PATTALLASSANG</v>
          </cell>
          <cell r="K381" t="str">
            <v>PEREMPUAN</v>
          </cell>
          <cell r="P381" t="str">
            <v>Kawin</v>
          </cell>
        </row>
        <row r="382">
          <cell r="C382">
            <v>4</v>
          </cell>
          <cell r="D382">
            <v>2</v>
          </cell>
          <cell r="E382" t="str">
            <v>PATTALLASSANG</v>
          </cell>
          <cell r="K382" t="str">
            <v>LAKI-LAKI</v>
          </cell>
          <cell r="P382" t="str">
            <v>Belum Kawin</v>
          </cell>
        </row>
        <row r="383">
          <cell r="C383">
            <v>4</v>
          </cell>
          <cell r="D383">
            <v>2</v>
          </cell>
          <cell r="E383" t="str">
            <v>PATTALLASSANG</v>
          </cell>
          <cell r="K383" t="str">
            <v>PEREMPUAN</v>
          </cell>
          <cell r="P383" t="str">
            <v>Janda/Duda</v>
          </cell>
        </row>
        <row r="384">
          <cell r="C384">
            <v>4</v>
          </cell>
          <cell r="D384">
            <v>2</v>
          </cell>
          <cell r="E384" t="str">
            <v>PATTALLASSANG</v>
          </cell>
          <cell r="K384" t="str">
            <v>LAKI-LAKI</v>
          </cell>
          <cell r="P384" t="str">
            <v>Belum Kawin</v>
          </cell>
        </row>
        <row r="385">
          <cell r="C385">
            <v>4</v>
          </cell>
          <cell r="D385">
            <v>2</v>
          </cell>
          <cell r="E385" t="str">
            <v>PATTALLASSANG</v>
          </cell>
          <cell r="K385" t="str">
            <v>LAKI-LAKI</v>
          </cell>
          <cell r="P385" t="str">
            <v>Kawin</v>
          </cell>
        </row>
        <row r="386">
          <cell r="C386">
            <v>4</v>
          </cell>
          <cell r="D386">
            <v>2</v>
          </cell>
          <cell r="E386" t="str">
            <v>PATTALLASSANG</v>
          </cell>
          <cell r="K386" t="str">
            <v>PEREMPUAN</v>
          </cell>
          <cell r="P386" t="str">
            <v>Kawin</v>
          </cell>
        </row>
        <row r="387">
          <cell r="C387">
            <v>4</v>
          </cell>
          <cell r="D387">
            <v>2</v>
          </cell>
          <cell r="E387" t="str">
            <v>PATTALLASSANG</v>
          </cell>
          <cell r="K387" t="str">
            <v>LAKI-LAKI</v>
          </cell>
          <cell r="P387" t="str">
            <v>Belum Kawin</v>
          </cell>
        </row>
        <row r="388">
          <cell r="C388">
            <v>4</v>
          </cell>
          <cell r="D388">
            <v>2</v>
          </cell>
          <cell r="E388" t="str">
            <v>PATTALLASSANG</v>
          </cell>
          <cell r="K388" t="str">
            <v>LAKI-LAKI</v>
          </cell>
          <cell r="P388" t="str">
            <v>Kawin</v>
          </cell>
        </row>
        <row r="389">
          <cell r="C389">
            <v>4</v>
          </cell>
          <cell r="D389">
            <v>2</v>
          </cell>
          <cell r="E389" t="str">
            <v>PATTALLASSANG</v>
          </cell>
          <cell r="K389" t="str">
            <v>PEREMPUAN</v>
          </cell>
          <cell r="P389" t="str">
            <v>Kawin</v>
          </cell>
        </row>
        <row r="390">
          <cell r="C390">
            <v>4</v>
          </cell>
          <cell r="D390">
            <v>2</v>
          </cell>
          <cell r="E390" t="str">
            <v>PATTALLASSANG</v>
          </cell>
          <cell r="K390" t="str">
            <v>PEREMPUAN</v>
          </cell>
          <cell r="P390" t="str">
            <v>Belum Kawin</v>
          </cell>
        </row>
        <row r="391">
          <cell r="C391">
            <v>4</v>
          </cell>
          <cell r="D391">
            <v>2</v>
          </cell>
          <cell r="E391" t="str">
            <v>PATTALLASSANG</v>
          </cell>
          <cell r="K391" t="str">
            <v>PEREMPUAN</v>
          </cell>
          <cell r="P391" t="str">
            <v>Janda/Duda</v>
          </cell>
        </row>
        <row r="392">
          <cell r="C392">
            <v>4</v>
          </cell>
          <cell r="D392">
            <v>2</v>
          </cell>
          <cell r="E392" t="str">
            <v>PATTALLASSANG</v>
          </cell>
          <cell r="K392" t="str">
            <v>LAKI-LAKI</v>
          </cell>
          <cell r="P392" t="str">
            <v>Kawin</v>
          </cell>
        </row>
        <row r="393">
          <cell r="C393">
            <v>4</v>
          </cell>
          <cell r="D393">
            <v>2</v>
          </cell>
          <cell r="E393" t="str">
            <v>PATTALLASSANG</v>
          </cell>
          <cell r="K393" t="str">
            <v>PEREMPUAN</v>
          </cell>
          <cell r="P393" t="str">
            <v>Kawin</v>
          </cell>
        </row>
        <row r="394">
          <cell r="C394">
            <v>4</v>
          </cell>
          <cell r="D394">
            <v>2</v>
          </cell>
          <cell r="E394" t="str">
            <v>PATTALLASSANG</v>
          </cell>
          <cell r="K394" t="str">
            <v>LAKI-LAKI</v>
          </cell>
          <cell r="P394" t="str">
            <v>Belum Kawin</v>
          </cell>
        </row>
        <row r="395">
          <cell r="C395">
            <v>4</v>
          </cell>
          <cell r="D395">
            <v>2</v>
          </cell>
          <cell r="E395" t="str">
            <v>PATTALLASSANG</v>
          </cell>
          <cell r="K395" t="str">
            <v>PEREMPUAN</v>
          </cell>
          <cell r="P395" t="str">
            <v>Belum Kawin</v>
          </cell>
        </row>
        <row r="396">
          <cell r="C396">
            <v>4</v>
          </cell>
          <cell r="D396">
            <v>2</v>
          </cell>
          <cell r="E396" t="str">
            <v>PATTALLASSANG</v>
          </cell>
          <cell r="K396" t="str">
            <v>LAKI-LAKI</v>
          </cell>
          <cell r="P396" t="str">
            <v>Belum Kawin</v>
          </cell>
        </row>
        <row r="397">
          <cell r="C397">
            <v>4</v>
          </cell>
          <cell r="D397">
            <v>2</v>
          </cell>
          <cell r="E397" t="str">
            <v>PATTALLASSANG</v>
          </cell>
          <cell r="K397" t="str">
            <v>LAKI-LAKI</v>
          </cell>
          <cell r="P397" t="str">
            <v>Kawin</v>
          </cell>
        </row>
        <row r="398">
          <cell r="C398">
            <v>4</v>
          </cell>
          <cell r="D398">
            <v>2</v>
          </cell>
          <cell r="E398" t="str">
            <v>PATTALLASSANG</v>
          </cell>
          <cell r="K398" t="str">
            <v>PEREMPUAN</v>
          </cell>
          <cell r="P398" t="str">
            <v>Kawin</v>
          </cell>
        </row>
        <row r="399">
          <cell r="C399">
            <v>4</v>
          </cell>
          <cell r="D399">
            <v>2</v>
          </cell>
          <cell r="E399" t="str">
            <v>PATTALLASSANG</v>
          </cell>
          <cell r="K399" t="str">
            <v>LAKI-LAKI</v>
          </cell>
          <cell r="P399" t="str">
            <v>Belum Kawin</v>
          </cell>
        </row>
        <row r="400">
          <cell r="C400">
            <v>4</v>
          </cell>
          <cell r="D400">
            <v>2</v>
          </cell>
          <cell r="E400" t="str">
            <v>PATTALLASSANG</v>
          </cell>
          <cell r="K400" t="str">
            <v>PEREMPUAN</v>
          </cell>
          <cell r="P400" t="str">
            <v>Janda/Duda</v>
          </cell>
        </row>
        <row r="401">
          <cell r="C401">
            <v>4</v>
          </cell>
          <cell r="D401">
            <v>2</v>
          </cell>
          <cell r="E401" t="str">
            <v>PATTALLASSANG</v>
          </cell>
          <cell r="K401" t="str">
            <v>LAKI-LAKI</v>
          </cell>
          <cell r="P401" t="str">
            <v>Belum Kawin</v>
          </cell>
        </row>
        <row r="402">
          <cell r="C402">
            <v>4</v>
          </cell>
          <cell r="D402">
            <v>2</v>
          </cell>
          <cell r="E402" t="str">
            <v>PATTALLASSANG</v>
          </cell>
          <cell r="K402" t="str">
            <v>PEREMPUAN</v>
          </cell>
          <cell r="P402" t="str">
            <v>Belum Kawin</v>
          </cell>
        </row>
        <row r="403">
          <cell r="C403">
            <v>4</v>
          </cell>
          <cell r="D403">
            <v>2</v>
          </cell>
          <cell r="E403" t="str">
            <v>PATTALLASSANG</v>
          </cell>
          <cell r="K403" t="str">
            <v>PEREMPUAN</v>
          </cell>
          <cell r="P403" t="str">
            <v>Belum Kawin</v>
          </cell>
        </row>
        <row r="404">
          <cell r="C404">
            <v>4</v>
          </cell>
          <cell r="D404">
            <v>2</v>
          </cell>
          <cell r="E404" t="str">
            <v>PATTALLASSANG</v>
          </cell>
          <cell r="K404" t="str">
            <v>LAKI-LAKI</v>
          </cell>
          <cell r="P404" t="str">
            <v>Belum Kawin</v>
          </cell>
        </row>
        <row r="405">
          <cell r="C405">
            <v>5</v>
          </cell>
          <cell r="D405">
            <v>3</v>
          </cell>
          <cell r="E405" t="str">
            <v>ORO</v>
          </cell>
          <cell r="K405" t="str">
            <v>LAKI-LAKI</v>
          </cell>
          <cell r="P405" t="str">
            <v>Kawin</v>
          </cell>
        </row>
        <row r="406">
          <cell r="C406">
            <v>5</v>
          </cell>
          <cell r="D406">
            <v>3</v>
          </cell>
          <cell r="E406" t="str">
            <v>ORO</v>
          </cell>
          <cell r="K406" t="str">
            <v>PEREMPUAN</v>
          </cell>
          <cell r="P406" t="str">
            <v>Kawin</v>
          </cell>
        </row>
        <row r="407">
          <cell r="C407">
            <v>5</v>
          </cell>
          <cell r="D407">
            <v>3</v>
          </cell>
          <cell r="E407" t="str">
            <v>ORO</v>
          </cell>
          <cell r="K407" t="str">
            <v>PEREMPUAN</v>
          </cell>
          <cell r="P407" t="str">
            <v>Belum Kawin</v>
          </cell>
        </row>
        <row r="408">
          <cell r="C408">
            <v>5</v>
          </cell>
          <cell r="D408">
            <v>3</v>
          </cell>
          <cell r="E408" t="str">
            <v>ORO</v>
          </cell>
          <cell r="K408" t="str">
            <v>PEREMPUAN</v>
          </cell>
          <cell r="P408" t="str">
            <v>Belum Kawin</v>
          </cell>
        </row>
        <row r="409">
          <cell r="C409">
            <v>5</v>
          </cell>
          <cell r="D409">
            <v>3</v>
          </cell>
          <cell r="E409" t="str">
            <v>ORO</v>
          </cell>
          <cell r="K409" t="str">
            <v>LAKI-LAKI</v>
          </cell>
          <cell r="P409" t="str">
            <v>Kawin</v>
          </cell>
        </row>
        <row r="410">
          <cell r="C410">
            <v>5</v>
          </cell>
          <cell r="D410">
            <v>3</v>
          </cell>
          <cell r="E410" t="str">
            <v>ORO</v>
          </cell>
          <cell r="K410" t="str">
            <v>PEREMPUAN</v>
          </cell>
          <cell r="P410" t="str">
            <v>Kawin</v>
          </cell>
        </row>
        <row r="411">
          <cell r="C411">
            <v>5</v>
          </cell>
          <cell r="D411">
            <v>3</v>
          </cell>
          <cell r="E411" t="str">
            <v>ORO</v>
          </cell>
          <cell r="K411" t="str">
            <v>PEREMPUAN</v>
          </cell>
          <cell r="P411" t="str">
            <v>Belum Kawin</v>
          </cell>
        </row>
        <row r="412">
          <cell r="C412">
            <v>5</v>
          </cell>
          <cell r="D412">
            <v>3</v>
          </cell>
          <cell r="E412" t="str">
            <v>ORO</v>
          </cell>
          <cell r="K412" t="str">
            <v>PEREMPUAN</v>
          </cell>
          <cell r="P412" t="str">
            <v>Belum Kawin</v>
          </cell>
        </row>
        <row r="413">
          <cell r="C413">
            <v>5</v>
          </cell>
          <cell r="D413">
            <v>3</v>
          </cell>
          <cell r="E413" t="str">
            <v>ORO</v>
          </cell>
          <cell r="K413" t="str">
            <v>LAKI-LAKI</v>
          </cell>
          <cell r="P413" t="str">
            <v>Kawin</v>
          </cell>
        </row>
        <row r="414">
          <cell r="C414">
            <v>5</v>
          </cell>
          <cell r="D414">
            <v>3</v>
          </cell>
          <cell r="E414" t="str">
            <v>ORO</v>
          </cell>
          <cell r="K414" t="str">
            <v>PEREMPUAN</v>
          </cell>
          <cell r="P414" t="str">
            <v>Kawin</v>
          </cell>
        </row>
        <row r="415">
          <cell r="C415">
            <v>5</v>
          </cell>
          <cell r="D415">
            <v>3</v>
          </cell>
          <cell r="E415" t="str">
            <v>ORO</v>
          </cell>
          <cell r="K415" t="str">
            <v>LAKI-LAKI</v>
          </cell>
          <cell r="P415" t="str">
            <v>Belum Kawin</v>
          </cell>
        </row>
        <row r="416">
          <cell r="C416">
            <v>5</v>
          </cell>
          <cell r="D416">
            <v>3</v>
          </cell>
          <cell r="E416" t="str">
            <v>ORO</v>
          </cell>
          <cell r="K416" t="str">
            <v>LAKI-LAKI</v>
          </cell>
          <cell r="P416" t="str">
            <v>Kawin</v>
          </cell>
        </row>
        <row r="417">
          <cell r="C417">
            <v>5</v>
          </cell>
          <cell r="D417">
            <v>3</v>
          </cell>
          <cell r="E417" t="str">
            <v>ORO</v>
          </cell>
          <cell r="K417" t="str">
            <v>PEREMPUAN</v>
          </cell>
          <cell r="P417" t="str">
            <v>Kawin</v>
          </cell>
        </row>
        <row r="418">
          <cell r="C418">
            <v>5</v>
          </cell>
          <cell r="D418">
            <v>3</v>
          </cell>
          <cell r="E418" t="str">
            <v>ORO</v>
          </cell>
          <cell r="K418" t="str">
            <v>LAKI-LAKI</v>
          </cell>
          <cell r="P418" t="str">
            <v>Belum Kawin</v>
          </cell>
        </row>
        <row r="419">
          <cell r="C419">
            <v>5</v>
          </cell>
          <cell r="D419">
            <v>3</v>
          </cell>
          <cell r="E419" t="str">
            <v>ORO</v>
          </cell>
          <cell r="K419" t="str">
            <v>LAKI-LAKI</v>
          </cell>
          <cell r="P419" t="str">
            <v>Kawin</v>
          </cell>
        </row>
        <row r="420">
          <cell r="C420">
            <v>5</v>
          </cell>
          <cell r="D420">
            <v>3</v>
          </cell>
          <cell r="E420" t="str">
            <v>ORO</v>
          </cell>
          <cell r="K420" t="str">
            <v>PEREMPUAN</v>
          </cell>
          <cell r="P420" t="str">
            <v>Kawin</v>
          </cell>
        </row>
        <row r="421">
          <cell r="C421">
            <v>5</v>
          </cell>
          <cell r="D421">
            <v>3</v>
          </cell>
          <cell r="E421" t="str">
            <v>ORO</v>
          </cell>
          <cell r="K421" t="str">
            <v>LAKI-LAKI</v>
          </cell>
          <cell r="P421" t="str">
            <v>Belum Kawin</v>
          </cell>
        </row>
        <row r="422">
          <cell r="C422">
            <v>5</v>
          </cell>
          <cell r="D422">
            <v>3</v>
          </cell>
          <cell r="E422" t="str">
            <v>ORO</v>
          </cell>
          <cell r="K422" t="str">
            <v>PEREMPUAN</v>
          </cell>
          <cell r="P422" t="str">
            <v>Belum Kawin</v>
          </cell>
        </row>
        <row r="423">
          <cell r="C423">
            <v>5</v>
          </cell>
          <cell r="D423">
            <v>3</v>
          </cell>
          <cell r="E423" t="str">
            <v>ORO</v>
          </cell>
          <cell r="K423" t="str">
            <v>LAKI-LAKI</v>
          </cell>
          <cell r="P423" t="str">
            <v>Kawin</v>
          </cell>
        </row>
        <row r="424">
          <cell r="C424">
            <v>5</v>
          </cell>
          <cell r="D424">
            <v>3</v>
          </cell>
          <cell r="E424" t="str">
            <v>ORO</v>
          </cell>
          <cell r="K424" t="str">
            <v>PEREMPUAN</v>
          </cell>
          <cell r="P424" t="str">
            <v>Kawin</v>
          </cell>
        </row>
        <row r="425">
          <cell r="C425">
            <v>5</v>
          </cell>
          <cell r="D425">
            <v>3</v>
          </cell>
          <cell r="E425" t="str">
            <v>ORO</v>
          </cell>
          <cell r="K425" t="str">
            <v>LAKI-LAKI</v>
          </cell>
          <cell r="P425" t="str">
            <v>Kawin</v>
          </cell>
        </row>
        <row r="426">
          <cell r="C426">
            <v>5</v>
          </cell>
          <cell r="D426">
            <v>3</v>
          </cell>
          <cell r="E426" t="str">
            <v>ORO</v>
          </cell>
          <cell r="K426" t="str">
            <v>PEREMPUAN</v>
          </cell>
          <cell r="P426" t="str">
            <v>Kawin</v>
          </cell>
        </row>
        <row r="427">
          <cell r="C427">
            <v>5</v>
          </cell>
          <cell r="D427">
            <v>3</v>
          </cell>
          <cell r="E427" t="str">
            <v>ORO</v>
          </cell>
          <cell r="K427" t="str">
            <v>LAKI-LAKI</v>
          </cell>
          <cell r="P427" t="str">
            <v>Belum Kawin</v>
          </cell>
        </row>
        <row r="428">
          <cell r="C428">
            <v>5</v>
          </cell>
          <cell r="D428">
            <v>3</v>
          </cell>
          <cell r="E428" t="str">
            <v>ORO</v>
          </cell>
          <cell r="K428" t="str">
            <v>LAKI-LAKI</v>
          </cell>
          <cell r="P428" t="str">
            <v>Kawin</v>
          </cell>
        </row>
        <row r="429">
          <cell r="C429">
            <v>5</v>
          </cell>
          <cell r="D429">
            <v>3</v>
          </cell>
          <cell r="E429" t="str">
            <v>ORO</v>
          </cell>
          <cell r="K429" t="str">
            <v>PEREMPUAN</v>
          </cell>
          <cell r="P429" t="str">
            <v>Kawin</v>
          </cell>
        </row>
        <row r="430">
          <cell r="C430">
            <v>5</v>
          </cell>
          <cell r="D430">
            <v>3</v>
          </cell>
          <cell r="E430" t="str">
            <v>ORO</v>
          </cell>
          <cell r="K430" t="str">
            <v>PEREMPUAN</v>
          </cell>
          <cell r="P430" t="str">
            <v>Belum Kawin</v>
          </cell>
        </row>
        <row r="431">
          <cell r="C431">
            <v>5</v>
          </cell>
          <cell r="D431">
            <v>3</v>
          </cell>
          <cell r="E431" t="str">
            <v>ORO</v>
          </cell>
          <cell r="K431" t="str">
            <v>LAKI-LAKI</v>
          </cell>
          <cell r="P431" t="str">
            <v>Belum Kawin</v>
          </cell>
        </row>
        <row r="432">
          <cell r="C432">
            <v>5</v>
          </cell>
          <cell r="D432">
            <v>3</v>
          </cell>
          <cell r="E432" t="str">
            <v>ORO</v>
          </cell>
          <cell r="K432" t="str">
            <v>LAKI-LAKI</v>
          </cell>
          <cell r="P432" t="str">
            <v>Kawin</v>
          </cell>
        </row>
        <row r="433">
          <cell r="C433">
            <v>5</v>
          </cell>
          <cell r="D433">
            <v>3</v>
          </cell>
          <cell r="E433" t="str">
            <v>ORO</v>
          </cell>
          <cell r="K433" t="str">
            <v>PEREMPUAN</v>
          </cell>
          <cell r="P433" t="str">
            <v>Kawin</v>
          </cell>
        </row>
        <row r="434">
          <cell r="C434">
            <v>5</v>
          </cell>
          <cell r="D434">
            <v>3</v>
          </cell>
          <cell r="E434" t="str">
            <v>ORO</v>
          </cell>
          <cell r="K434" t="str">
            <v>PEREMPUAN</v>
          </cell>
          <cell r="P434" t="str">
            <v>Belum Kawin</v>
          </cell>
        </row>
        <row r="435">
          <cell r="C435">
            <v>5</v>
          </cell>
          <cell r="D435">
            <v>3</v>
          </cell>
          <cell r="E435" t="str">
            <v>ORO</v>
          </cell>
          <cell r="K435" t="str">
            <v>LAKI-LAKI</v>
          </cell>
          <cell r="P435" t="str">
            <v>Kawin</v>
          </cell>
        </row>
        <row r="436">
          <cell r="C436">
            <v>5</v>
          </cell>
          <cell r="D436">
            <v>3</v>
          </cell>
          <cell r="E436" t="str">
            <v>ORO</v>
          </cell>
          <cell r="K436" t="str">
            <v>PEREMPUAN</v>
          </cell>
          <cell r="P436" t="str">
            <v>Janda/Duda</v>
          </cell>
        </row>
        <row r="437">
          <cell r="C437">
            <v>5</v>
          </cell>
          <cell r="D437">
            <v>3</v>
          </cell>
          <cell r="E437" t="str">
            <v>ORO</v>
          </cell>
          <cell r="K437" t="str">
            <v>LAKI-LAKI</v>
          </cell>
          <cell r="P437" t="str">
            <v>Kawin</v>
          </cell>
        </row>
        <row r="438">
          <cell r="C438">
            <v>5</v>
          </cell>
          <cell r="D438">
            <v>3</v>
          </cell>
          <cell r="E438" t="str">
            <v>ORO</v>
          </cell>
          <cell r="K438" t="str">
            <v>PEREMPUAN</v>
          </cell>
          <cell r="P438" t="str">
            <v>Belum Kawin</v>
          </cell>
        </row>
        <row r="439">
          <cell r="C439">
            <v>5</v>
          </cell>
          <cell r="D439">
            <v>3</v>
          </cell>
          <cell r="E439" t="str">
            <v>ORO</v>
          </cell>
          <cell r="K439" t="str">
            <v>LAKI-LAKI</v>
          </cell>
          <cell r="P439" t="str">
            <v>Belum Kawin</v>
          </cell>
        </row>
        <row r="440">
          <cell r="C440">
            <v>5</v>
          </cell>
          <cell r="D440">
            <v>3</v>
          </cell>
          <cell r="E440" t="str">
            <v>ORO</v>
          </cell>
          <cell r="K440" t="str">
            <v>LAKI-LAKI</v>
          </cell>
          <cell r="P440" t="str">
            <v>Kawin</v>
          </cell>
        </row>
        <row r="441">
          <cell r="C441">
            <v>5</v>
          </cell>
          <cell r="D441">
            <v>3</v>
          </cell>
          <cell r="E441" t="str">
            <v>ORO</v>
          </cell>
          <cell r="K441" t="str">
            <v>PEREMPUAN</v>
          </cell>
          <cell r="P441" t="str">
            <v>Kawin</v>
          </cell>
        </row>
        <row r="442">
          <cell r="C442">
            <v>5</v>
          </cell>
          <cell r="D442">
            <v>3</v>
          </cell>
          <cell r="E442" t="str">
            <v>ORO</v>
          </cell>
          <cell r="K442" t="str">
            <v>PEREMPUAN</v>
          </cell>
          <cell r="P442" t="str">
            <v>Belum Kawin</v>
          </cell>
        </row>
        <row r="443">
          <cell r="C443">
            <v>5</v>
          </cell>
          <cell r="D443">
            <v>3</v>
          </cell>
          <cell r="E443" t="str">
            <v>ORO</v>
          </cell>
          <cell r="K443" t="str">
            <v>PEREMPUAN</v>
          </cell>
          <cell r="P443" t="str">
            <v>Janda/Duda</v>
          </cell>
        </row>
        <row r="444">
          <cell r="C444">
            <v>5</v>
          </cell>
          <cell r="D444">
            <v>3</v>
          </cell>
          <cell r="E444" t="str">
            <v>ORO</v>
          </cell>
          <cell r="K444" t="str">
            <v>LAKI-LAKI</v>
          </cell>
          <cell r="P444" t="str">
            <v>Kawin</v>
          </cell>
        </row>
        <row r="445">
          <cell r="C445">
            <v>5</v>
          </cell>
          <cell r="D445">
            <v>3</v>
          </cell>
          <cell r="E445" t="str">
            <v>ORO</v>
          </cell>
          <cell r="K445" t="str">
            <v>PEREMPUAN</v>
          </cell>
          <cell r="P445" t="str">
            <v>Kawin</v>
          </cell>
        </row>
        <row r="446">
          <cell r="C446">
            <v>5</v>
          </cell>
          <cell r="D446">
            <v>3</v>
          </cell>
          <cell r="E446" t="str">
            <v>ORO</v>
          </cell>
          <cell r="K446" t="str">
            <v>PEREMPUAN</v>
          </cell>
          <cell r="P446" t="str">
            <v>Belum Kawin</v>
          </cell>
        </row>
        <row r="447">
          <cell r="C447">
            <v>5</v>
          </cell>
          <cell r="D447">
            <v>3</v>
          </cell>
          <cell r="E447" t="str">
            <v>ORO</v>
          </cell>
          <cell r="K447" t="str">
            <v>PEREMPUAN</v>
          </cell>
          <cell r="P447" t="str">
            <v>Belum Kawin</v>
          </cell>
        </row>
        <row r="448">
          <cell r="C448">
            <v>5</v>
          </cell>
          <cell r="D448">
            <v>3</v>
          </cell>
          <cell r="E448" t="str">
            <v>ORO</v>
          </cell>
          <cell r="K448" t="str">
            <v>LAKI-LAKI</v>
          </cell>
          <cell r="P448" t="str">
            <v>Kawin</v>
          </cell>
        </row>
        <row r="449">
          <cell r="C449">
            <v>5</v>
          </cell>
          <cell r="D449">
            <v>3</v>
          </cell>
          <cell r="E449" t="str">
            <v>ORO</v>
          </cell>
          <cell r="K449" t="str">
            <v>PEREMPUAN</v>
          </cell>
          <cell r="P449" t="str">
            <v>Kawin</v>
          </cell>
        </row>
        <row r="450">
          <cell r="C450">
            <v>5</v>
          </cell>
          <cell r="D450">
            <v>3</v>
          </cell>
          <cell r="E450" t="str">
            <v>ORO</v>
          </cell>
          <cell r="K450" t="str">
            <v>LAKI-LAKI</v>
          </cell>
          <cell r="P450" t="str">
            <v>Belum Kawin</v>
          </cell>
        </row>
        <row r="451">
          <cell r="C451">
            <v>5</v>
          </cell>
          <cell r="D451">
            <v>3</v>
          </cell>
          <cell r="E451" t="str">
            <v>ORO</v>
          </cell>
          <cell r="K451" t="str">
            <v>LAKI-LAKI</v>
          </cell>
          <cell r="P451" t="str">
            <v>Belum Kawin</v>
          </cell>
        </row>
        <row r="452">
          <cell r="C452">
            <v>5</v>
          </cell>
          <cell r="D452">
            <v>3</v>
          </cell>
          <cell r="E452" t="str">
            <v>ORO</v>
          </cell>
          <cell r="K452" t="str">
            <v>PEREMPUAN</v>
          </cell>
          <cell r="P452" t="str">
            <v>Kawin</v>
          </cell>
        </row>
        <row r="453">
          <cell r="C453">
            <v>5</v>
          </cell>
          <cell r="D453">
            <v>3</v>
          </cell>
          <cell r="E453" t="str">
            <v>ORO</v>
          </cell>
          <cell r="K453" t="str">
            <v>LAKI-LAKI</v>
          </cell>
          <cell r="P453" t="str">
            <v>Belum Kawin</v>
          </cell>
        </row>
        <row r="454">
          <cell r="C454">
            <v>5</v>
          </cell>
          <cell r="D454">
            <v>3</v>
          </cell>
          <cell r="E454" t="str">
            <v>ORO</v>
          </cell>
          <cell r="K454" t="str">
            <v>LAKI-LAKI</v>
          </cell>
          <cell r="P454" t="str">
            <v>Belum Kawin</v>
          </cell>
        </row>
        <row r="455">
          <cell r="C455">
            <v>5</v>
          </cell>
          <cell r="D455">
            <v>3</v>
          </cell>
          <cell r="E455" t="str">
            <v>ORO</v>
          </cell>
          <cell r="K455" t="str">
            <v>PEREMPUAN</v>
          </cell>
          <cell r="P455" t="str">
            <v>Janda/Duda</v>
          </cell>
        </row>
        <row r="456">
          <cell r="C456">
            <v>5</v>
          </cell>
          <cell r="D456">
            <v>3</v>
          </cell>
          <cell r="E456" t="str">
            <v>ORO</v>
          </cell>
          <cell r="K456" t="str">
            <v>LAKI-LAKI</v>
          </cell>
          <cell r="P456" t="str">
            <v>Kawin</v>
          </cell>
        </row>
        <row r="457">
          <cell r="C457">
            <v>5</v>
          </cell>
          <cell r="D457">
            <v>3</v>
          </cell>
          <cell r="E457" t="str">
            <v>ORO</v>
          </cell>
          <cell r="K457" t="str">
            <v>PEREMPUAN</v>
          </cell>
          <cell r="P457" t="str">
            <v>Kawin</v>
          </cell>
        </row>
        <row r="458">
          <cell r="C458">
            <v>5</v>
          </cell>
          <cell r="D458">
            <v>3</v>
          </cell>
          <cell r="E458" t="str">
            <v>ORO</v>
          </cell>
          <cell r="K458" t="str">
            <v>LAKI-LAKI</v>
          </cell>
          <cell r="P458" t="str">
            <v>Kawin</v>
          </cell>
        </row>
        <row r="459">
          <cell r="C459">
            <v>5</v>
          </cell>
          <cell r="D459">
            <v>3</v>
          </cell>
          <cell r="E459" t="str">
            <v>ORO</v>
          </cell>
          <cell r="K459" t="str">
            <v>PEREMPUAN</v>
          </cell>
          <cell r="P459" t="str">
            <v>Kawin</v>
          </cell>
        </row>
        <row r="460">
          <cell r="C460">
            <v>5</v>
          </cell>
          <cell r="D460">
            <v>3</v>
          </cell>
          <cell r="E460" t="str">
            <v>ORO</v>
          </cell>
          <cell r="K460" t="str">
            <v>LAKI-LAKI</v>
          </cell>
          <cell r="P460" t="str">
            <v>Belum Kawin</v>
          </cell>
        </row>
        <row r="461">
          <cell r="C461">
            <v>5</v>
          </cell>
          <cell r="D461">
            <v>3</v>
          </cell>
          <cell r="E461" t="str">
            <v>ORO</v>
          </cell>
          <cell r="K461" t="str">
            <v>LAKI-LAKI</v>
          </cell>
          <cell r="P461" t="str">
            <v>Belum Kawin</v>
          </cell>
        </row>
        <row r="462">
          <cell r="C462">
            <v>5</v>
          </cell>
          <cell r="D462">
            <v>3</v>
          </cell>
          <cell r="E462" t="str">
            <v>ORO</v>
          </cell>
          <cell r="K462" t="str">
            <v>LAKI-LAKI</v>
          </cell>
          <cell r="P462" t="str">
            <v>Kawin</v>
          </cell>
        </row>
        <row r="463">
          <cell r="C463">
            <v>5</v>
          </cell>
          <cell r="D463">
            <v>3</v>
          </cell>
          <cell r="E463" t="str">
            <v>ORO</v>
          </cell>
          <cell r="K463" t="str">
            <v>PEREMPUAN</v>
          </cell>
          <cell r="P463" t="str">
            <v>Kawin</v>
          </cell>
        </row>
        <row r="464">
          <cell r="C464">
            <v>5</v>
          </cell>
          <cell r="D464">
            <v>3</v>
          </cell>
          <cell r="E464" t="str">
            <v>ORO</v>
          </cell>
          <cell r="K464" t="str">
            <v>LAKI-LAKI</v>
          </cell>
          <cell r="P464" t="str">
            <v>Belum Kawin</v>
          </cell>
        </row>
        <row r="465">
          <cell r="C465">
            <v>5</v>
          </cell>
          <cell r="D465">
            <v>3</v>
          </cell>
          <cell r="E465" t="str">
            <v>ORO</v>
          </cell>
          <cell r="K465" t="str">
            <v>LAKI-LAKI</v>
          </cell>
          <cell r="P465" t="str">
            <v>Kawin</v>
          </cell>
        </row>
        <row r="466">
          <cell r="C466">
            <v>5</v>
          </cell>
          <cell r="D466">
            <v>3</v>
          </cell>
          <cell r="E466" t="str">
            <v>ORO</v>
          </cell>
          <cell r="K466" t="str">
            <v>LAKI-LAKI</v>
          </cell>
          <cell r="P466" t="str">
            <v>Kawin</v>
          </cell>
        </row>
        <row r="467">
          <cell r="C467">
            <v>5</v>
          </cell>
          <cell r="D467">
            <v>3</v>
          </cell>
          <cell r="E467" t="str">
            <v>ORO</v>
          </cell>
          <cell r="K467" t="str">
            <v>PEREMPUAN</v>
          </cell>
          <cell r="P467" t="str">
            <v>Kawin</v>
          </cell>
        </row>
        <row r="468">
          <cell r="C468">
            <v>5</v>
          </cell>
          <cell r="D468">
            <v>3</v>
          </cell>
          <cell r="E468" t="str">
            <v>ORO</v>
          </cell>
          <cell r="K468" t="str">
            <v>LAKI-LAKI</v>
          </cell>
          <cell r="P468" t="str">
            <v>Belum Kawin</v>
          </cell>
        </row>
        <row r="469">
          <cell r="C469">
            <v>5</v>
          </cell>
          <cell r="D469">
            <v>3</v>
          </cell>
          <cell r="E469" t="str">
            <v>ORO</v>
          </cell>
          <cell r="K469" t="str">
            <v>LAKI-LAKI</v>
          </cell>
          <cell r="P469" t="str">
            <v>Kawin</v>
          </cell>
        </row>
        <row r="470">
          <cell r="C470">
            <v>5</v>
          </cell>
          <cell r="D470">
            <v>3</v>
          </cell>
          <cell r="E470" t="str">
            <v>ORO</v>
          </cell>
          <cell r="K470" t="str">
            <v>PEREMPUAN</v>
          </cell>
          <cell r="P470" t="str">
            <v>Kawin</v>
          </cell>
        </row>
        <row r="471">
          <cell r="C471">
            <v>5</v>
          </cell>
          <cell r="D471">
            <v>3</v>
          </cell>
          <cell r="E471" t="str">
            <v>ORO</v>
          </cell>
          <cell r="K471" t="str">
            <v>PEREMPUAN</v>
          </cell>
          <cell r="P471" t="str">
            <v>Belum Kawin</v>
          </cell>
        </row>
        <row r="472">
          <cell r="C472">
            <v>5</v>
          </cell>
          <cell r="D472">
            <v>3</v>
          </cell>
          <cell r="E472" t="str">
            <v>ORO</v>
          </cell>
          <cell r="K472" t="str">
            <v>LAKI-LAKI</v>
          </cell>
          <cell r="P472" t="str">
            <v>Kawin</v>
          </cell>
        </row>
        <row r="473">
          <cell r="C473">
            <v>5</v>
          </cell>
          <cell r="D473">
            <v>3</v>
          </cell>
          <cell r="E473" t="str">
            <v>ORO</v>
          </cell>
          <cell r="K473" t="str">
            <v>PEREMPUAN</v>
          </cell>
          <cell r="P473" t="str">
            <v>Kawin</v>
          </cell>
        </row>
        <row r="474">
          <cell r="C474">
            <v>5</v>
          </cell>
          <cell r="D474">
            <v>3</v>
          </cell>
          <cell r="E474" t="str">
            <v>ORO</v>
          </cell>
          <cell r="K474" t="str">
            <v>LAKI-LAKI</v>
          </cell>
          <cell r="P474" t="str">
            <v>Belum Kawin</v>
          </cell>
        </row>
        <row r="475">
          <cell r="C475">
            <v>5</v>
          </cell>
          <cell r="D475">
            <v>3</v>
          </cell>
          <cell r="E475" t="str">
            <v>ORO</v>
          </cell>
          <cell r="K475" t="str">
            <v>LAKI-LAKI</v>
          </cell>
          <cell r="P475" t="str">
            <v>Kawin</v>
          </cell>
        </row>
        <row r="476">
          <cell r="C476">
            <v>5</v>
          </cell>
          <cell r="D476">
            <v>3</v>
          </cell>
          <cell r="E476" t="str">
            <v>ORO</v>
          </cell>
          <cell r="K476" t="str">
            <v>PEREMPUAN</v>
          </cell>
          <cell r="P476" t="str">
            <v>Kawin</v>
          </cell>
        </row>
        <row r="477">
          <cell r="C477">
            <v>5</v>
          </cell>
          <cell r="D477">
            <v>3</v>
          </cell>
          <cell r="E477" t="str">
            <v>ORO</v>
          </cell>
          <cell r="K477" t="str">
            <v>PEREMPUAN</v>
          </cell>
          <cell r="P477" t="str">
            <v>Belum Kawin</v>
          </cell>
        </row>
        <row r="478">
          <cell r="C478">
            <v>5</v>
          </cell>
          <cell r="D478">
            <v>3</v>
          </cell>
          <cell r="E478" t="str">
            <v>ORO</v>
          </cell>
          <cell r="K478" t="str">
            <v>PEREMPUAN</v>
          </cell>
          <cell r="P478" t="str">
            <v>Belum Kawin</v>
          </cell>
        </row>
        <row r="479">
          <cell r="C479">
            <v>5</v>
          </cell>
          <cell r="D479">
            <v>3</v>
          </cell>
          <cell r="E479" t="str">
            <v>ORO</v>
          </cell>
          <cell r="K479" t="str">
            <v>LAKI-LAKI</v>
          </cell>
          <cell r="P479" t="str">
            <v>Kawin</v>
          </cell>
        </row>
        <row r="480">
          <cell r="C480">
            <v>5</v>
          </cell>
          <cell r="D480">
            <v>3</v>
          </cell>
          <cell r="E480" t="str">
            <v>ORO</v>
          </cell>
          <cell r="K480" t="str">
            <v>PEREMPUAN</v>
          </cell>
          <cell r="P480" t="str">
            <v>Kawin</v>
          </cell>
        </row>
        <row r="481">
          <cell r="C481">
            <v>5</v>
          </cell>
          <cell r="D481">
            <v>3</v>
          </cell>
          <cell r="E481" t="str">
            <v>ORO</v>
          </cell>
          <cell r="K481" t="str">
            <v>PEREMPUAN</v>
          </cell>
          <cell r="P481" t="str">
            <v>Belum Kawin</v>
          </cell>
        </row>
        <row r="482">
          <cell r="C482">
            <v>5</v>
          </cell>
          <cell r="D482">
            <v>3</v>
          </cell>
          <cell r="E482" t="str">
            <v>ORO</v>
          </cell>
          <cell r="K482" t="str">
            <v>LAKI-LAKI</v>
          </cell>
          <cell r="P482" t="str">
            <v>Kawin</v>
          </cell>
        </row>
        <row r="483">
          <cell r="C483">
            <v>5</v>
          </cell>
          <cell r="D483">
            <v>3</v>
          </cell>
          <cell r="E483" t="str">
            <v>ORO</v>
          </cell>
          <cell r="K483" t="str">
            <v>PEREMPUAN</v>
          </cell>
          <cell r="P483" t="str">
            <v>Kawin</v>
          </cell>
        </row>
        <row r="484">
          <cell r="C484">
            <v>5</v>
          </cell>
          <cell r="D484">
            <v>3</v>
          </cell>
          <cell r="E484" t="str">
            <v>ORO</v>
          </cell>
          <cell r="K484" t="str">
            <v>LAKI-LAKI</v>
          </cell>
          <cell r="P484" t="str">
            <v>Kawin</v>
          </cell>
        </row>
        <row r="485">
          <cell r="C485">
            <v>5</v>
          </cell>
          <cell r="D485">
            <v>3</v>
          </cell>
          <cell r="E485" t="str">
            <v>ORO</v>
          </cell>
          <cell r="K485" t="str">
            <v>PEREMPUAN</v>
          </cell>
          <cell r="P485" t="str">
            <v>Kawin</v>
          </cell>
        </row>
        <row r="486">
          <cell r="C486">
            <v>5</v>
          </cell>
          <cell r="D486">
            <v>3</v>
          </cell>
          <cell r="E486" t="str">
            <v>ORO</v>
          </cell>
          <cell r="K486" t="str">
            <v>LAKI-LAKI</v>
          </cell>
          <cell r="P486" t="str">
            <v>Belum Kawin</v>
          </cell>
        </row>
        <row r="487">
          <cell r="C487">
            <v>5</v>
          </cell>
          <cell r="D487">
            <v>3</v>
          </cell>
          <cell r="E487" t="str">
            <v>ORO</v>
          </cell>
          <cell r="K487" t="str">
            <v>LAKI-LAKI</v>
          </cell>
          <cell r="P487" t="str">
            <v>Kawin</v>
          </cell>
        </row>
        <row r="488">
          <cell r="C488">
            <v>5</v>
          </cell>
          <cell r="D488">
            <v>3</v>
          </cell>
          <cell r="E488" t="str">
            <v>ORO</v>
          </cell>
          <cell r="K488" t="str">
            <v>PEREMPUAN</v>
          </cell>
          <cell r="P488" t="str">
            <v>Kawin</v>
          </cell>
        </row>
        <row r="489">
          <cell r="C489">
            <v>5</v>
          </cell>
          <cell r="D489">
            <v>3</v>
          </cell>
          <cell r="E489" t="str">
            <v>ORO</v>
          </cell>
          <cell r="K489" t="str">
            <v>PEREMPUAN</v>
          </cell>
          <cell r="P489" t="str">
            <v>Belum Kawin</v>
          </cell>
        </row>
        <row r="490">
          <cell r="C490">
            <v>5</v>
          </cell>
          <cell r="D490">
            <v>3</v>
          </cell>
          <cell r="E490" t="str">
            <v>ORO</v>
          </cell>
          <cell r="K490" t="str">
            <v>PEREMPUAN</v>
          </cell>
          <cell r="P490" t="str">
            <v>Belum Kawin</v>
          </cell>
        </row>
        <row r="491">
          <cell r="C491">
            <v>5</v>
          </cell>
          <cell r="D491">
            <v>3</v>
          </cell>
          <cell r="E491" t="str">
            <v>ORO</v>
          </cell>
          <cell r="K491" t="str">
            <v>PEREMPUAN</v>
          </cell>
          <cell r="P491" t="str">
            <v>Kawin</v>
          </cell>
        </row>
        <row r="492">
          <cell r="C492">
            <v>5</v>
          </cell>
          <cell r="D492">
            <v>3</v>
          </cell>
          <cell r="E492" t="str">
            <v>ORO</v>
          </cell>
          <cell r="K492" t="str">
            <v>LAKI-LAKI</v>
          </cell>
          <cell r="P492" t="str">
            <v>Kawin</v>
          </cell>
        </row>
        <row r="493">
          <cell r="C493">
            <v>5</v>
          </cell>
          <cell r="D493">
            <v>3</v>
          </cell>
          <cell r="E493" t="str">
            <v>ORO</v>
          </cell>
          <cell r="K493" t="str">
            <v>PEREMPUAN</v>
          </cell>
          <cell r="P493" t="str">
            <v>Kawin</v>
          </cell>
        </row>
        <row r="494">
          <cell r="C494">
            <v>5</v>
          </cell>
          <cell r="D494">
            <v>3</v>
          </cell>
          <cell r="E494" t="str">
            <v>ORO</v>
          </cell>
          <cell r="K494" t="str">
            <v>LAKI-LAKI</v>
          </cell>
          <cell r="P494" t="str">
            <v>Belum Kawin</v>
          </cell>
        </row>
        <row r="495">
          <cell r="C495">
            <v>5</v>
          </cell>
          <cell r="D495">
            <v>3</v>
          </cell>
          <cell r="E495" t="str">
            <v>ORO</v>
          </cell>
          <cell r="K495" t="str">
            <v>LAKI-LAKI</v>
          </cell>
          <cell r="P495" t="str">
            <v>Kawin</v>
          </cell>
        </row>
        <row r="496">
          <cell r="C496">
            <v>5</v>
          </cell>
          <cell r="D496">
            <v>3</v>
          </cell>
          <cell r="E496" t="str">
            <v>ORO</v>
          </cell>
          <cell r="K496" t="str">
            <v>PEREMPUAN</v>
          </cell>
          <cell r="P496" t="str">
            <v>Kawin</v>
          </cell>
        </row>
        <row r="497">
          <cell r="C497">
            <v>5</v>
          </cell>
          <cell r="D497">
            <v>3</v>
          </cell>
          <cell r="E497" t="str">
            <v>ORO</v>
          </cell>
          <cell r="K497" t="str">
            <v>PEREMPUAN</v>
          </cell>
          <cell r="P497" t="str">
            <v>Belum Kawin</v>
          </cell>
        </row>
        <row r="498">
          <cell r="C498">
            <v>5</v>
          </cell>
          <cell r="D498">
            <v>3</v>
          </cell>
          <cell r="E498" t="str">
            <v>ORO</v>
          </cell>
          <cell r="K498" t="str">
            <v>LAKI-LAKI</v>
          </cell>
          <cell r="P498" t="str">
            <v>Kawin</v>
          </cell>
        </row>
        <row r="499">
          <cell r="C499">
            <v>5</v>
          </cell>
          <cell r="D499">
            <v>3</v>
          </cell>
          <cell r="E499" t="str">
            <v>ORO</v>
          </cell>
          <cell r="K499" t="str">
            <v>PEREMPUAN</v>
          </cell>
          <cell r="P499" t="str">
            <v>Kawin</v>
          </cell>
        </row>
        <row r="500">
          <cell r="C500">
            <v>5</v>
          </cell>
          <cell r="D500">
            <v>3</v>
          </cell>
          <cell r="E500" t="str">
            <v>ORO</v>
          </cell>
          <cell r="K500" t="str">
            <v>PEREMPUAN</v>
          </cell>
          <cell r="P500" t="str">
            <v>Belum Kawin</v>
          </cell>
        </row>
        <row r="501">
          <cell r="C501">
            <v>5</v>
          </cell>
          <cell r="D501">
            <v>3</v>
          </cell>
          <cell r="E501" t="str">
            <v>ORO</v>
          </cell>
          <cell r="K501" t="str">
            <v>LAKI-LAKI</v>
          </cell>
          <cell r="P501" t="str">
            <v>Kawin</v>
          </cell>
        </row>
        <row r="502">
          <cell r="C502">
            <v>5</v>
          </cell>
          <cell r="D502">
            <v>3</v>
          </cell>
          <cell r="E502" t="str">
            <v>ORO</v>
          </cell>
          <cell r="K502" t="str">
            <v>PEREMPUAN</v>
          </cell>
          <cell r="P502" t="str">
            <v>Janda/Duda</v>
          </cell>
        </row>
        <row r="503">
          <cell r="C503">
            <v>5</v>
          </cell>
          <cell r="D503">
            <v>3</v>
          </cell>
          <cell r="E503" t="str">
            <v>ORO</v>
          </cell>
          <cell r="K503" t="str">
            <v>LAKI-LAKI</v>
          </cell>
          <cell r="P503" t="str">
            <v>Kawin</v>
          </cell>
        </row>
        <row r="504">
          <cell r="C504">
            <v>5</v>
          </cell>
          <cell r="D504">
            <v>3</v>
          </cell>
          <cell r="E504" t="str">
            <v>ORO</v>
          </cell>
          <cell r="K504" t="str">
            <v>PEREMPUAN</v>
          </cell>
          <cell r="P504" t="str">
            <v>Kawin</v>
          </cell>
        </row>
        <row r="505">
          <cell r="C505">
            <v>5</v>
          </cell>
          <cell r="D505">
            <v>3</v>
          </cell>
          <cell r="E505" t="str">
            <v>ORO</v>
          </cell>
          <cell r="K505" t="str">
            <v>PEREMPUAN</v>
          </cell>
          <cell r="P505" t="str">
            <v>Belum Kawin</v>
          </cell>
        </row>
        <row r="506">
          <cell r="C506">
            <v>5</v>
          </cell>
          <cell r="D506">
            <v>3</v>
          </cell>
          <cell r="E506" t="str">
            <v>ORO</v>
          </cell>
          <cell r="K506" t="str">
            <v>LAKI-LAKI</v>
          </cell>
          <cell r="P506" t="str">
            <v>Kawin</v>
          </cell>
        </row>
        <row r="507">
          <cell r="C507">
            <v>5</v>
          </cell>
          <cell r="D507">
            <v>3</v>
          </cell>
          <cell r="E507" t="str">
            <v>ORO</v>
          </cell>
          <cell r="K507" t="str">
            <v>PEREMPUAN</v>
          </cell>
          <cell r="P507" t="str">
            <v>Kawin</v>
          </cell>
        </row>
        <row r="508">
          <cell r="C508">
            <v>5</v>
          </cell>
          <cell r="D508">
            <v>3</v>
          </cell>
          <cell r="E508" t="str">
            <v>ORO</v>
          </cell>
          <cell r="K508" t="str">
            <v>LAKI-LAKI</v>
          </cell>
          <cell r="P508" t="str">
            <v>Belum Kawin</v>
          </cell>
        </row>
        <row r="509">
          <cell r="C509">
            <v>5</v>
          </cell>
          <cell r="D509">
            <v>3</v>
          </cell>
          <cell r="E509" t="str">
            <v>ORO</v>
          </cell>
          <cell r="K509" t="str">
            <v>PEREMPUAN</v>
          </cell>
          <cell r="P509" t="str">
            <v>Janda/Duda</v>
          </cell>
        </row>
        <row r="510">
          <cell r="C510">
            <v>5</v>
          </cell>
          <cell r="D510">
            <v>3</v>
          </cell>
          <cell r="E510" t="str">
            <v>ORO</v>
          </cell>
          <cell r="K510" t="str">
            <v>LAKI-LAKI</v>
          </cell>
          <cell r="P510" t="str">
            <v>Kawin</v>
          </cell>
        </row>
        <row r="511">
          <cell r="C511">
            <v>5</v>
          </cell>
          <cell r="D511">
            <v>3</v>
          </cell>
          <cell r="E511" t="str">
            <v>ORO</v>
          </cell>
          <cell r="K511" t="str">
            <v>LAKI-LAKI</v>
          </cell>
          <cell r="P511" t="str">
            <v>Kawin</v>
          </cell>
        </row>
        <row r="512">
          <cell r="C512">
            <v>5</v>
          </cell>
          <cell r="D512">
            <v>3</v>
          </cell>
          <cell r="E512" t="str">
            <v>ORO</v>
          </cell>
          <cell r="K512" t="str">
            <v>PEREMPUAN</v>
          </cell>
          <cell r="P512" t="str">
            <v>Kawin</v>
          </cell>
        </row>
        <row r="513">
          <cell r="C513">
            <v>5</v>
          </cell>
          <cell r="D513">
            <v>3</v>
          </cell>
          <cell r="E513" t="str">
            <v>ORO</v>
          </cell>
          <cell r="K513" t="str">
            <v>LAKI-LAKI</v>
          </cell>
          <cell r="P513" t="str">
            <v>Belum Kawin</v>
          </cell>
        </row>
        <row r="514">
          <cell r="C514">
            <v>5</v>
          </cell>
          <cell r="D514">
            <v>3</v>
          </cell>
          <cell r="E514" t="str">
            <v>ORO</v>
          </cell>
          <cell r="K514" t="str">
            <v>LAKI-LAKI</v>
          </cell>
          <cell r="P514" t="str">
            <v>Kawin</v>
          </cell>
        </row>
        <row r="515">
          <cell r="C515">
            <v>5</v>
          </cell>
          <cell r="D515">
            <v>3</v>
          </cell>
          <cell r="E515" t="str">
            <v>ORO</v>
          </cell>
          <cell r="K515" t="str">
            <v>PEREMPUAN</v>
          </cell>
          <cell r="P515" t="str">
            <v>Kawin</v>
          </cell>
        </row>
        <row r="516">
          <cell r="C516">
            <v>5</v>
          </cell>
          <cell r="D516">
            <v>3</v>
          </cell>
          <cell r="E516" t="str">
            <v>ORO</v>
          </cell>
          <cell r="K516" t="str">
            <v>LAKI-LAKI</v>
          </cell>
          <cell r="P516" t="str">
            <v>Belum Kawin</v>
          </cell>
        </row>
        <row r="517">
          <cell r="C517">
            <v>5</v>
          </cell>
          <cell r="D517">
            <v>3</v>
          </cell>
          <cell r="E517" t="str">
            <v>ORO</v>
          </cell>
          <cell r="K517" t="str">
            <v>LAKI-LAKI</v>
          </cell>
          <cell r="P517" t="str">
            <v>Kawin</v>
          </cell>
        </row>
        <row r="518">
          <cell r="C518">
            <v>5</v>
          </cell>
          <cell r="D518">
            <v>3</v>
          </cell>
          <cell r="E518" t="str">
            <v>ORO</v>
          </cell>
          <cell r="K518" t="str">
            <v>PEREMPUAN</v>
          </cell>
          <cell r="P518" t="str">
            <v>Kawin</v>
          </cell>
        </row>
        <row r="519">
          <cell r="C519">
            <v>5</v>
          </cell>
          <cell r="D519">
            <v>3</v>
          </cell>
          <cell r="E519" t="str">
            <v>ORO</v>
          </cell>
          <cell r="K519" t="str">
            <v>PEREMPUAN</v>
          </cell>
          <cell r="P519" t="str">
            <v>Belum Kawin</v>
          </cell>
        </row>
        <row r="520">
          <cell r="C520">
            <v>5</v>
          </cell>
          <cell r="D520">
            <v>3</v>
          </cell>
          <cell r="E520" t="str">
            <v>ORO</v>
          </cell>
          <cell r="K520" t="str">
            <v>LAKI-LAKI</v>
          </cell>
          <cell r="P520" t="str">
            <v>Kawin</v>
          </cell>
        </row>
        <row r="521">
          <cell r="C521">
            <v>5</v>
          </cell>
          <cell r="D521">
            <v>3</v>
          </cell>
          <cell r="E521" t="str">
            <v>ORO</v>
          </cell>
          <cell r="K521" t="str">
            <v>PEREMPUAN</v>
          </cell>
          <cell r="P521" t="str">
            <v>Kawin</v>
          </cell>
        </row>
        <row r="522">
          <cell r="C522">
            <v>5</v>
          </cell>
          <cell r="D522">
            <v>3</v>
          </cell>
          <cell r="E522" t="str">
            <v>ORO</v>
          </cell>
          <cell r="K522" t="str">
            <v>PEREMPUAN</v>
          </cell>
          <cell r="P522" t="str">
            <v>Belum Kawin</v>
          </cell>
        </row>
        <row r="523">
          <cell r="C523">
            <v>5</v>
          </cell>
          <cell r="D523">
            <v>3</v>
          </cell>
          <cell r="E523" t="str">
            <v>ORO</v>
          </cell>
          <cell r="K523" t="str">
            <v>PEREMPUAN</v>
          </cell>
          <cell r="P523" t="str">
            <v>Kawin</v>
          </cell>
        </row>
        <row r="524">
          <cell r="C524">
            <v>5</v>
          </cell>
          <cell r="D524">
            <v>3</v>
          </cell>
          <cell r="E524" t="str">
            <v>ORO</v>
          </cell>
          <cell r="K524" t="str">
            <v>LAKI-LAKI</v>
          </cell>
          <cell r="P524" t="str">
            <v>Belum Kawin</v>
          </cell>
        </row>
        <row r="525">
          <cell r="C525">
            <v>5</v>
          </cell>
          <cell r="D525">
            <v>3</v>
          </cell>
          <cell r="E525" t="str">
            <v>ORO</v>
          </cell>
          <cell r="K525" t="str">
            <v>LAKI-LAKI</v>
          </cell>
          <cell r="P525" t="str">
            <v>Belum Kawin</v>
          </cell>
        </row>
        <row r="526">
          <cell r="C526">
            <v>5</v>
          </cell>
          <cell r="D526">
            <v>3</v>
          </cell>
          <cell r="E526" t="str">
            <v>ORO</v>
          </cell>
          <cell r="K526" t="str">
            <v>PEREMPUAN</v>
          </cell>
          <cell r="P526" t="str">
            <v>Kawin</v>
          </cell>
        </row>
        <row r="527">
          <cell r="C527">
            <v>5</v>
          </cell>
          <cell r="D527">
            <v>3</v>
          </cell>
          <cell r="E527" t="str">
            <v>ORO</v>
          </cell>
          <cell r="K527" t="str">
            <v>LAKI-LAKI</v>
          </cell>
          <cell r="P527" t="str">
            <v>Kawin</v>
          </cell>
        </row>
        <row r="528">
          <cell r="C528">
            <v>5</v>
          </cell>
          <cell r="D528">
            <v>3</v>
          </cell>
          <cell r="E528" t="str">
            <v>ORO</v>
          </cell>
          <cell r="K528" t="str">
            <v>PEREMPUAN</v>
          </cell>
          <cell r="P528" t="str">
            <v>Belum Kawin</v>
          </cell>
        </row>
        <row r="529">
          <cell r="C529">
            <v>5</v>
          </cell>
          <cell r="D529">
            <v>3</v>
          </cell>
          <cell r="E529" t="str">
            <v>ORO</v>
          </cell>
          <cell r="K529" t="str">
            <v>LAKI-LAKI</v>
          </cell>
          <cell r="P529" t="str">
            <v>Kawin</v>
          </cell>
        </row>
        <row r="530">
          <cell r="C530">
            <v>5</v>
          </cell>
          <cell r="D530">
            <v>3</v>
          </cell>
          <cell r="E530" t="str">
            <v>ORO</v>
          </cell>
          <cell r="K530" t="str">
            <v>PEREMPUAN</v>
          </cell>
          <cell r="P530" t="str">
            <v>Kawin</v>
          </cell>
        </row>
        <row r="531">
          <cell r="C531">
            <v>5</v>
          </cell>
          <cell r="D531">
            <v>3</v>
          </cell>
          <cell r="E531" t="str">
            <v>ORO</v>
          </cell>
          <cell r="K531" t="str">
            <v>PEREMPUAN</v>
          </cell>
          <cell r="P531" t="str">
            <v>Belum Kawin</v>
          </cell>
        </row>
        <row r="532">
          <cell r="C532">
            <v>5</v>
          </cell>
          <cell r="D532">
            <v>3</v>
          </cell>
          <cell r="E532" t="str">
            <v>ORO</v>
          </cell>
          <cell r="K532" t="str">
            <v>PEREMPUAN</v>
          </cell>
          <cell r="P532" t="str">
            <v>Janda/Duda</v>
          </cell>
        </row>
        <row r="533">
          <cell r="C533">
            <v>5</v>
          </cell>
          <cell r="D533">
            <v>3</v>
          </cell>
          <cell r="E533" t="str">
            <v>ORO</v>
          </cell>
          <cell r="K533" t="str">
            <v>PEREMPUAN</v>
          </cell>
          <cell r="P533" t="str">
            <v>Belum Kawin</v>
          </cell>
        </row>
        <row r="534">
          <cell r="C534">
            <v>5</v>
          </cell>
          <cell r="D534">
            <v>3</v>
          </cell>
          <cell r="E534" t="str">
            <v>ORO</v>
          </cell>
          <cell r="K534" t="str">
            <v>LAKI-LAKI</v>
          </cell>
          <cell r="P534" t="str">
            <v>Kawin</v>
          </cell>
        </row>
        <row r="535">
          <cell r="C535">
            <v>5</v>
          </cell>
          <cell r="D535">
            <v>3</v>
          </cell>
          <cell r="E535" t="str">
            <v>ORO</v>
          </cell>
          <cell r="K535" t="str">
            <v>PEREMPUAN</v>
          </cell>
          <cell r="P535" t="str">
            <v>Kawin</v>
          </cell>
        </row>
        <row r="536">
          <cell r="C536">
            <v>5</v>
          </cell>
          <cell r="D536">
            <v>3</v>
          </cell>
          <cell r="E536" t="str">
            <v>ORO</v>
          </cell>
          <cell r="K536" t="str">
            <v>LAKI-LAKI</v>
          </cell>
          <cell r="P536" t="str">
            <v>Belum Kawin</v>
          </cell>
        </row>
        <row r="537">
          <cell r="C537">
            <v>5</v>
          </cell>
          <cell r="D537">
            <v>3</v>
          </cell>
          <cell r="E537" t="str">
            <v>ORO</v>
          </cell>
          <cell r="K537" t="str">
            <v>PEREMPUAN</v>
          </cell>
          <cell r="P537" t="str">
            <v>Belum Kawin</v>
          </cell>
        </row>
        <row r="538">
          <cell r="C538">
            <v>5</v>
          </cell>
          <cell r="D538">
            <v>3</v>
          </cell>
          <cell r="E538" t="str">
            <v>ORO</v>
          </cell>
          <cell r="K538" t="str">
            <v>LAKI-LAKI</v>
          </cell>
          <cell r="P538" t="str">
            <v>Kawin</v>
          </cell>
        </row>
        <row r="539">
          <cell r="C539">
            <v>5</v>
          </cell>
          <cell r="D539">
            <v>3</v>
          </cell>
          <cell r="E539" t="str">
            <v>ORO</v>
          </cell>
          <cell r="K539" t="str">
            <v>PEREMPUAN</v>
          </cell>
          <cell r="P539" t="str">
            <v>Kawin</v>
          </cell>
        </row>
        <row r="540">
          <cell r="C540">
            <v>5</v>
          </cell>
          <cell r="D540">
            <v>3</v>
          </cell>
          <cell r="E540" t="str">
            <v>ORO</v>
          </cell>
          <cell r="K540" t="str">
            <v>PEREMPUAN</v>
          </cell>
          <cell r="P540" t="str">
            <v>Kawin</v>
          </cell>
        </row>
        <row r="541">
          <cell r="C541">
            <v>5</v>
          </cell>
          <cell r="D541">
            <v>3</v>
          </cell>
          <cell r="E541" t="str">
            <v>ORO</v>
          </cell>
          <cell r="K541" t="str">
            <v>PEREMPUAN</v>
          </cell>
          <cell r="P541" t="str">
            <v>Belum Kawin</v>
          </cell>
        </row>
        <row r="542">
          <cell r="C542">
            <v>5</v>
          </cell>
          <cell r="D542">
            <v>3</v>
          </cell>
          <cell r="E542" t="str">
            <v>ORO</v>
          </cell>
          <cell r="K542" t="str">
            <v>LAKI-LAKI</v>
          </cell>
          <cell r="P542" t="str">
            <v>Kawin</v>
          </cell>
        </row>
        <row r="543">
          <cell r="C543">
            <v>5</v>
          </cell>
          <cell r="D543">
            <v>3</v>
          </cell>
          <cell r="E543" t="str">
            <v>ORO</v>
          </cell>
          <cell r="K543" t="str">
            <v>PEREMPUAN</v>
          </cell>
          <cell r="P543" t="str">
            <v>Kawin</v>
          </cell>
        </row>
        <row r="544">
          <cell r="C544">
            <v>5</v>
          </cell>
          <cell r="D544">
            <v>3</v>
          </cell>
          <cell r="E544" t="str">
            <v>ORO</v>
          </cell>
          <cell r="K544" t="str">
            <v>LAKI-LAKI</v>
          </cell>
          <cell r="P544" t="str">
            <v>Belum Kawin</v>
          </cell>
        </row>
        <row r="545">
          <cell r="C545">
            <v>5</v>
          </cell>
          <cell r="D545">
            <v>3</v>
          </cell>
          <cell r="E545" t="str">
            <v>ORO</v>
          </cell>
          <cell r="K545" t="str">
            <v>LAKI-LAKI</v>
          </cell>
          <cell r="P545" t="str">
            <v>Kawin</v>
          </cell>
        </row>
        <row r="546">
          <cell r="C546">
            <v>5</v>
          </cell>
          <cell r="D546">
            <v>3</v>
          </cell>
          <cell r="E546" t="str">
            <v>ORO</v>
          </cell>
          <cell r="K546" t="str">
            <v>PEREMPUAN</v>
          </cell>
          <cell r="P546" t="str">
            <v>Kawin</v>
          </cell>
        </row>
        <row r="547">
          <cell r="C547">
            <v>5</v>
          </cell>
          <cell r="D547">
            <v>3</v>
          </cell>
          <cell r="E547" t="str">
            <v>ORO</v>
          </cell>
          <cell r="K547" t="str">
            <v>PEREMPUAN</v>
          </cell>
          <cell r="P547" t="str">
            <v>Belum Kawin</v>
          </cell>
        </row>
        <row r="548">
          <cell r="C548">
            <v>5</v>
          </cell>
          <cell r="D548">
            <v>3</v>
          </cell>
          <cell r="E548" t="str">
            <v>ORO</v>
          </cell>
          <cell r="K548" t="str">
            <v>LAKI-LAKI</v>
          </cell>
          <cell r="P548" t="str">
            <v>Belum Kawin</v>
          </cell>
        </row>
        <row r="549">
          <cell r="C549">
            <v>5</v>
          </cell>
          <cell r="D549">
            <v>3</v>
          </cell>
          <cell r="E549" t="str">
            <v>ORO</v>
          </cell>
          <cell r="K549" t="str">
            <v>PEREMPUAN</v>
          </cell>
          <cell r="P549" t="str">
            <v>Belum Kawin</v>
          </cell>
        </row>
        <row r="550">
          <cell r="C550">
            <v>6</v>
          </cell>
          <cell r="D550">
            <v>3</v>
          </cell>
          <cell r="E550" t="str">
            <v>ORO</v>
          </cell>
          <cell r="K550" t="str">
            <v>LAKI-LAKI</v>
          </cell>
          <cell r="P550" t="str">
            <v>Kawin</v>
          </cell>
        </row>
        <row r="551">
          <cell r="C551">
            <v>6</v>
          </cell>
          <cell r="D551">
            <v>3</v>
          </cell>
          <cell r="E551" t="str">
            <v>ORO</v>
          </cell>
          <cell r="K551" t="str">
            <v>PEREMPUAN</v>
          </cell>
          <cell r="P551" t="str">
            <v>Kawin</v>
          </cell>
        </row>
        <row r="552">
          <cell r="C552">
            <v>6</v>
          </cell>
          <cell r="D552">
            <v>3</v>
          </cell>
          <cell r="E552" t="str">
            <v>ORO</v>
          </cell>
          <cell r="K552" t="str">
            <v>PEREMPUAN</v>
          </cell>
          <cell r="P552" t="str">
            <v>Belum Kawin</v>
          </cell>
        </row>
        <row r="553">
          <cell r="C553">
            <v>6</v>
          </cell>
          <cell r="D553">
            <v>3</v>
          </cell>
          <cell r="E553" t="str">
            <v>ORO</v>
          </cell>
          <cell r="K553" t="str">
            <v>LAKI-LAKI</v>
          </cell>
          <cell r="P553" t="str">
            <v>Kawin</v>
          </cell>
        </row>
        <row r="554">
          <cell r="C554">
            <v>6</v>
          </cell>
          <cell r="D554">
            <v>3</v>
          </cell>
          <cell r="E554" t="str">
            <v>ORO</v>
          </cell>
          <cell r="K554" t="str">
            <v>PEREMPUAN</v>
          </cell>
          <cell r="P554" t="str">
            <v>Kawin</v>
          </cell>
        </row>
        <row r="555">
          <cell r="C555">
            <v>6</v>
          </cell>
          <cell r="D555">
            <v>3</v>
          </cell>
          <cell r="E555" t="str">
            <v>ORO</v>
          </cell>
          <cell r="K555" t="str">
            <v>LAKI-LAKI</v>
          </cell>
          <cell r="P555" t="str">
            <v>Belum Kawin</v>
          </cell>
        </row>
        <row r="556">
          <cell r="C556">
            <v>6</v>
          </cell>
          <cell r="D556">
            <v>3</v>
          </cell>
          <cell r="E556" t="str">
            <v>ORO</v>
          </cell>
          <cell r="K556" t="str">
            <v>LAKI-LAKI</v>
          </cell>
          <cell r="P556" t="str">
            <v>Kawin</v>
          </cell>
        </row>
        <row r="557">
          <cell r="C557">
            <v>6</v>
          </cell>
          <cell r="D557">
            <v>3</v>
          </cell>
          <cell r="E557" t="str">
            <v>ORO</v>
          </cell>
          <cell r="K557" t="str">
            <v>LAKI-LAKI</v>
          </cell>
          <cell r="P557" t="str">
            <v>Kawin</v>
          </cell>
        </row>
        <row r="558">
          <cell r="C558">
            <v>6</v>
          </cell>
          <cell r="D558">
            <v>3</v>
          </cell>
          <cell r="E558" t="str">
            <v>ORO</v>
          </cell>
          <cell r="K558" t="str">
            <v>PEREMPUAN</v>
          </cell>
          <cell r="P558" t="str">
            <v>Kawin</v>
          </cell>
        </row>
        <row r="559">
          <cell r="C559">
            <v>6</v>
          </cell>
          <cell r="D559">
            <v>3</v>
          </cell>
          <cell r="E559" t="str">
            <v>ORO</v>
          </cell>
          <cell r="K559" t="str">
            <v>PEREMPUAN</v>
          </cell>
          <cell r="P559" t="str">
            <v>Belum Kawin</v>
          </cell>
        </row>
        <row r="560">
          <cell r="C560">
            <v>6</v>
          </cell>
          <cell r="D560">
            <v>3</v>
          </cell>
          <cell r="E560" t="str">
            <v>ORO</v>
          </cell>
          <cell r="K560" t="str">
            <v>LAKI-LAKI</v>
          </cell>
          <cell r="P560" t="str">
            <v>Belum Kawin</v>
          </cell>
        </row>
        <row r="561">
          <cell r="C561">
            <v>6</v>
          </cell>
          <cell r="D561">
            <v>3</v>
          </cell>
          <cell r="E561" t="str">
            <v>ORO</v>
          </cell>
          <cell r="K561" t="str">
            <v>LAKI-LAKI</v>
          </cell>
          <cell r="P561" t="str">
            <v>Kawin</v>
          </cell>
        </row>
        <row r="562">
          <cell r="C562">
            <v>6</v>
          </cell>
          <cell r="D562">
            <v>3</v>
          </cell>
          <cell r="E562" t="str">
            <v>ORO</v>
          </cell>
          <cell r="K562" t="str">
            <v>PEREMPUAN</v>
          </cell>
          <cell r="P562" t="str">
            <v>Kawin</v>
          </cell>
        </row>
        <row r="563">
          <cell r="C563">
            <v>6</v>
          </cell>
          <cell r="D563">
            <v>3</v>
          </cell>
          <cell r="E563" t="str">
            <v>ORO</v>
          </cell>
          <cell r="K563" t="str">
            <v>PEREMPUAN</v>
          </cell>
          <cell r="P563" t="str">
            <v>Belum Kawin</v>
          </cell>
        </row>
        <row r="564">
          <cell r="C564">
            <v>6</v>
          </cell>
          <cell r="D564">
            <v>3</v>
          </cell>
          <cell r="E564" t="str">
            <v>ORO</v>
          </cell>
          <cell r="K564" t="str">
            <v>LAKI-LAKI</v>
          </cell>
          <cell r="P564" t="str">
            <v>Kawin</v>
          </cell>
        </row>
        <row r="565">
          <cell r="C565">
            <v>6</v>
          </cell>
          <cell r="D565">
            <v>3</v>
          </cell>
          <cell r="E565" t="str">
            <v>ORO</v>
          </cell>
          <cell r="K565" t="str">
            <v>PEREMPUAN</v>
          </cell>
          <cell r="P565" t="str">
            <v>Belum Kawin</v>
          </cell>
        </row>
        <row r="566">
          <cell r="C566">
            <v>6</v>
          </cell>
          <cell r="D566">
            <v>3</v>
          </cell>
          <cell r="E566" t="str">
            <v>ORO</v>
          </cell>
          <cell r="K566" t="str">
            <v>PEREMPUAN</v>
          </cell>
          <cell r="P566" t="str">
            <v>Kawin</v>
          </cell>
        </row>
        <row r="567">
          <cell r="C567">
            <v>6</v>
          </cell>
          <cell r="D567">
            <v>3</v>
          </cell>
          <cell r="E567" t="str">
            <v>ORO</v>
          </cell>
          <cell r="K567" t="str">
            <v>LAKI-LAKI</v>
          </cell>
          <cell r="P567" t="str">
            <v>Belum Kawin</v>
          </cell>
        </row>
        <row r="568">
          <cell r="C568">
            <v>6</v>
          </cell>
          <cell r="D568">
            <v>3</v>
          </cell>
          <cell r="E568" t="str">
            <v>ORO</v>
          </cell>
          <cell r="K568" t="str">
            <v>LAKI-LAKI</v>
          </cell>
          <cell r="P568" t="str">
            <v>Belum Kawin</v>
          </cell>
        </row>
        <row r="569">
          <cell r="C569">
            <v>6</v>
          </cell>
          <cell r="D569">
            <v>3</v>
          </cell>
          <cell r="E569" t="str">
            <v>ORO</v>
          </cell>
          <cell r="K569" t="str">
            <v>PEREMPUAN</v>
          </cell>
          <cell r="P569" t="str">
            <v>Belum Kawin</v>
          </cell>
        </row>
        <row r="570">
          <cell r="C570">
            <v>6</v>
          </cell>
          <cell r="D570">
            <v>3</v>
          </cell>
          <cell r="E570" t="str">
            <v>ORO</v>
          </cell>
          <cell r="K570" t="str">
            <v>PEREMPUAN</v>
          </cell>
          <cell r="P570" t="str">
            <v>Belum Kawin</v>
          </cell>
        </row>
        <row r="571">
          <cell r="C571">
            <v>6</v>
          </cell>
          <cell r="D571">
            <v>3</v>
          </cell>
          <cell r="E571" t="str">
            <v>ORO</v>
          </cell>
          <cell r="K571" t="str">
            <v>LAKI-LAKI</v>
          </cell>
          <cell r="P571" t="str">
            <v>Kawin</v>
          </cell>
        </row>
        <row r="572">
          <cell r="C572">
            <v>6</v>
          </cell>
          <cell r="D572">
            <v>3</v>
          </cell>
          <cell r="E572" t="str">
            <v>ORO</v>
          </cell>
          <cell r="K572" t="str">
            <v>PEREMPUAN</v>
          </cell>
          <cell r="P572" t="str">
            <v>Kawin</v>
          </cell>
        </row>
        <row r="573">
          <cell r="C573">
            <v>6</v>
          </cell>
          <cell r="D573">
            <v>3</v>
          </cell>
          <cell r="E573" t="str">
            <v>ORO</v>
          </cell>
          <cell r="K573" t="str">
            <v>LAKI-LAKI</v>
          </cell>
          <cell r="P573" t="str">
            <v>Kawin</v>
          </cell>
        </row>
        <row r="574">
          <cell r="C574">
            <v>6</v>
          </cell>
          <cell r="D574">
            <v>3</v>
          </cell>
          <cell r="E574" t="str">
            <v>ORO</v>
          </cell>
          <cell r="K574" t="str">
            <v>PEREMPUAN</v>
          </cell>
          <cell r="P574" t="str">
            <v>Kawin</v>
          </cell>
        </row>
        <row r="575">
          <cell r="C575">
            <v>6</v>
          </cell>
          <cell r="D575">
            <v>3</v>
          </cell>
          <cell r="E575" t="str">
            <v>ORO</v>
          </cell>
          <cell r="K575" t="str">
            <v>LAKI-LAKI</v>
          </cell>
          <cell r="P575" t="str">
            <v>Belum Kawin</v>
          </cell>
        </row>
        <row r="576">
          <cell r="C576">
            <v>6</v>
          </cell>
          <cell r="D576">
            <v>3</v>
          </cell>
          <cell r="E576" t="str">
            <v>ORO</v>
          </cell>
          <cell r="K576" t="str">
            <v>LAKI-LAKI</v>
          </cell>
          <cell r="P576" t="str">
            <v>Kawin</v>
          </cell>
        </row>
        <row r="577">
          <cell r="C577">
            <v>6</v>
          </cell>
          <cell r="D577">
            <v>3</v>
          </cell>
          <cell r="E577" t="str">
            <v>ORO</v>
          </cell>
          <cell r="K577" t="str">
            <v>PEREMPUAN</v>
          </cell>
          <cell r="P577" t="str">
            <v>Kawin</v>
          </cell>
        </row>
        <row r="578">
          <cell r="C578">
            <v>6</v>
          </cell>
          <cell r="D578">
            <v>3</v>
          </cell>
          <cell r="E578" t="str">
            <v>ORO</v>
          </cell>
          <cell r="K578" t="str">
            <v>LAKI-LAKI</v>
          </cell>
          <cell r="P578" t="str">
            <v>Belum Kawin</v>
          </cell>
        </row>
        <row r="579">
          <cell r="C579">
            <v>6</v>
          </cell>
          <cell r="D579">
            <v>3</v>
          </cell>
          <cell r="E579" t="str">
            <v>ORO</v>
          </cell>
          <cell r="K579" t="str">
            <v>LAKI-LAKI</v>
          </cell>
          <cell r="P579" t="str">
            <v>Belum Kawin</v>
          </cell>
        </row>
        <row r="580">
          <cell r="C580">
            <v>6</v>
          </cell>
          <cell r="D580">
            <v>3</v>
          </cell>
          <cell r="E580" t="str">
            <v>ORO</v>
          </cell>
          <cell r="K580" t="str">
            <v>PEREMPUAN</v>
          </cell>
          <cell r="P580" t="str">
            <v>Janda/Duda</v>
          </cell>
        </row>
        <row r="581">
          <cell r="C581">
            <v>6</v>
          </cell>
          <cell r="D581">
            <v>3</v>
          </cell>
          <cell r="E581" t="str">
            <v>ORO</v>
          </cell>
          <cell r="K581" t="str">
            <v>PEREMPUAN</v>
          </cell>
          <cell r="P581" t="str">
            <v>Belum Kawin</v>
          </cell>
        </row>
        <row r="582">
          <cell r="C582">
            <v>6</v>
          </cell>
          <cell r="D582">
            <v>3</v>
          </cell>
          <cell r="E582" t="str">
            <v>ORO</v>
          </cell>
          <cell r="K582" t="str">
            <v>PEREMPUAN</v>
          </cell>
          <cell r="P582" t="str">
            <v>Belum Kawin</v>
          </cell>
        </row>
        <row r="583">
          <cell r="C583">
            <v>6</v>
          </cell>
          <cell r="D583">
            <v>3</v>
          </cell>
          <cell r="E583" t="str">
            <v>ORO</v>
          </cell>
          <cell r="K583" t="str">
            <v>LAKI-LAKI</v>
          </cell>
          <cell r="P583" t="str">
            <v>Kawin</v>
          </cell>
        </row>
        <row r="584">
          <cell r="C584">
            <v>6</v>
          </cell>
          <cell r="D584">
            <v>3</v>
          </cell>
          <cell r="E584" t="str">
            <v>ORO</v>
          </cell>
          <cell r="K584" t="str">
            <v>PEREMPUAN</v>
          </cell>
          <cell r="P584" t="str">
            <v>Kawin</v>
          </cell>
        </row>
        <row r="585">
          <cell r="C585">
            <v>6</v>
          </cell>
          <cell r="D585">
            <v>3</v>
          </cell>
          <cell r="E585" t="str">
            <v>ORO</v>
          </cell>
          <cell r="K585" t="str">
            <v>LAKI-LAKI</v>
          </cell>
          <cell r="P585" t="str">
            <v>Kawin</v>
          </cell>
        </row>
        <row r="586">
          <cell r="C586">
            <v>6</v>
          </cell>
          <cell r="D586">
            <v>3</v>
          </cell>
          <cell r="E586" t="str">
            <v>ORO</v>
          </cell>
          <cell r="K586" t="str">
            <v>PEREMPUAN</v>
          </cell>
          <cell r="P586" t="str">
            <v>Kawin</v>
          </cell>
        </row>
        <row r="587">
          <cell r="C587">
            <v>6</v>
          </cell>
          <cell r="D587">
            <v>3</v>
          </cell>
          <cell r="E587" t="str">
            <v>ORO</v>
          </cell>
          <cell r="K587" t="str">
            <v>LAKI-LAKI</v>
          </cell>
          <cell r="P587" t="str">
            <v>Belum Kawin</v>
          </cell>
        </row>
        <row r="588">
          <cell r="C588">
            <v>6</v>
          </cell>
          <cell r="D588">
            <v>3</v>
          </cell>
          <cell r="E588" t="str">
            <v>ORO</v>
          </cell>
          <cell r="K588" t="str">
            <v>LAKI-LAKI</v>
          </cell>
          <cell r="P588" t="str">
            <v>Belum Kawin</v>
          </cell>
        </row>
        <row r="589">
          <cell r="C589">
            <v>6</v>
          </cell>
          <cell r="D589">
            <v>3</v>
          </cell>
          <cell r="E589" t="str">
            <v>ORO</v>
          </cell>
          <cell r="K589" t="str">
            <v>PEREMPUAN</v>
          </cell>
          <cell r="P589" t="str">
            <v>Belum Kawin</v>
          </cell>
        </row>
        <row r="590">
          <cell r="C590">
            <v>6</v>
          </cell>
          <cell r="D590">
            <v>3</v>
          </cell>
          <cell r="E590" t="str">
            <v>ORO</v>
          </cell>
          <cell r="K590" t="str">
            <v>LAKI-LAKI</v>
          </cell>
          <cell r="P590" t="str">
            <v>Kawin</v>
          </cell>
        </row>
        <row r="591">
          <cell r="C591">
            <v>6</v>
          </cell>
          <cell r="D591">
            <v>3</v>
          </cell>
          <cell r="E591" t="str">
            <v>ORO</v>
          </cell>
          <cell r="K591" t="str">
            <v>PEREMPUAN</v>
          </cell>
          <cell r="P591" t="str">
            <v>Kawin</v>
          </cell>
        </row>
        <row r="592">
          <cell r="C592">
            <v>6</v>
          </cell>
          <cell r="D592">
            <v>3</v>
          </cell>
          <cell r="E592" t="str">
            <v>ORO</v>
          </cell>
          <cell r="K592" t="str">
            <v>LAKI-LAKI</v>
          </cell>
          <cell r="P592" t="str">
            <v>Belum Kawin</v>
          </cell>
        </row>
        <row r="593">
          <cell r="C593">
            <v>6</v>
          </cell>
          <cell r="D593">
            <v>3</v>
          </cell>
          <cell r="E593" t="str">
            <v>ORO</v>
          </cell>
          <cell r="K593" t="str">
            <v>LAKI-LAKI</v>
          </cell>
          <cell r="P593" t="str">
            <v>Belum Kawin</v>
          </cell>
        </row>
        <row r="594">
          <cell r="C594">
            <v>6</v>
          </cell>
          <cell r="D594">
            <v>3</v>
          </cell>
          <cell r="E594" t="str">
            <v>ORO</v>
          </cell>
          <cell r="K594" t="str">
            <v>LAKI-LAKI</v>
          </cell>
          <cell r="P594" t="str">
            <v>Belum Kawin</v>
          </cell>
        </row>
        <row r="595">
          <cell r="C595">
            <v>6</v>
          </cell>
          <cell r="D595">
            <v>3</v>
          </cell>
          <cell r="E595" t="str">
            <v>ORO</v>
          </cell>
          <cell r="K595" t="str">
            <v>PEREMPUAN</v>
          </cell>
          <cell r="P595" t="str">
            <v>Kawin</v>
          </cell>
        </row>
        <row r="596">
          <cell r="C596">
            <v>6</v>
          </cell>
          <cell r="D596">
            <v>3</v>
          </cell>
          <cell r="E596" t="str">
            <v>ORO</v>
          </cell>
          <cell r="K596" t="str">
            <v>PEREMPUAN</v>
          </cell>
          <cell r="P596" t="str">
            <v>Belum Kawin</v>
          </cell>
        </row>
        <row r="597">
          <cell r="C597">
            <v>6</v>
          </cell>
          <cell r="D597">
            <v>3</v>
          </cell>
          <cell r="E597" t="str">
            <v>ORO</v>
          </cell>
          <cell r="K597" t="str">
            <v>PEREMPUAN</v>
          </cell>
          <cell r="P597" t="str">
            <v>Belum Kawin</v>
          </cell>
        </row>
        <row r="598">
          <cell r="C598">
            <v>6</v>
          </cell>
          <cell r="D598">
            <v>3</v>
          </cell>
          <cell r="E598" t="str">
            <v>ORO</v>
          </cell>
          <cell r="K598" t="str">
            <v>LAKI-LAKI</v>
          </cell>
          <cell r="P598" t="str">
            <v>Kawin</v>
          </cell>
        </row>
        <row r="599">
          <cell r="C599">
            <v>6</v>
          </cell>
          <cell r="D599">
            <v>3</v>
          </cell>
          <cell r="E599" t="str">
            <v>ORO</v>
          </cell>
          <cell r="K599" t="str">
            <v>PEREMPUAN</v>
          </cell>
          <cell r="P599" t="str">
            <v>Kawin</v>
          </cell>
        </row>
        <row r="600">
          <cell r="C600">
            <v>6</v>
          </cell>
          <cell r="D600">
            <v>3</v>
          </cell>
          <cell r="E600" t="str">
            <v>ORO</v>
          </cell>
          <cell r="K600" t="str">
            <v>LAKI-LAKI</v>
          </cell>
          <cell r="P600" t="str">
            <v>Belum Kawin</v>
          </cell>
        </row>
        <row r="601">
          <cell r="C601">
            <v>6</v>
          </cell>
          <cell r="D601">
            <v>3</v>
          </cell>
          <cell r="E601" t="str">
            <v>ORO</v>
          </cell>
          <cell r="K601" t="str">
            <v>LAKI-LAKI</v>
          </cell>
          <cell r="P601" t="str">
            <v>Kawin</v>
          </cell>
        </row>
        <row r="602">
          <cell r="C602">
            <v>6</v>
          </cell>
          <cell r="D602">
            <v>3</v>
          </cell>
          <cell r="E602" t="str">
            <v>ORO</v>
          </cell>
          <cell r="K602" t="str">
            <v>PEREMPUAN</v>
          </cell>
          <cell r="P602" t="str">
            <v>Kawin</v>
          </cell>
        </row>
        <row r="603">
          <cell r="C603">
            <v>6</v>
          </cell>
          <cell r="D603">
            <v>3</v>
          </cell>
          <cell r="E603" t="str">
            <v>ORO</v>
          </cell>
          <cell r="K603" t="str">
            <v>LAKI-LAKI</v>
          </cell>
          <cell r="P603" t="str">
            <v>Belum Kawin</v>
          </cell>
        </row>
        <row r="604">
          <cell r="C604">
            <v>6</v>
          </cell>
          <cell r="D604">
            <v>3</v>
          </cell>
          <cell r="E604" t="str">
            <v>ORO</v>
          </cell>
          <cell r="K604" t="str">
            <v>LAKI-LAKI</v>
          </cell>
          <cell r="P604" t="str">
            <v>Belum Kawin</v>
          </cell>
        </row>
        <row r="605">
          <cell r="C605">
            <v>6</v>
          </cell>
          <cell r="D605">
            <v>3</v>
          </cell>
          <cell r="E605" t="str">
            <v>ORO</v>
          </cell>
          <cell r="K605" t="str">
            <v>PEREMPUAN</v>
          </cell>
          <cell r="P605" t="str">
            <v>Kawin</v>
          </cell>
        </row>
        <row r="606">
          <cell r="C606">
            <v>6</v>
          </cell>
          <cell r="D606">
            <v>3</v>
          </cell>
          <cell r="E606" t="str">
            <v>ORO</v>
          </cell>
          <cell r="K606" t="str">
            <v>LAKI-LAKI</v>
          </cell>
          <cell r="P606" t="str">
            <v>Belum Kawin</v>
          </cell>
        </row>
        <row r="607">
          <cell r="C607">
            <v>6</v>
          </cell>
          <cell r="D607">
            <v>3</v>
          </cell>
          <cell r="E607" t="str">
            <v>ORO</v>
          </cell>
          <cell r="K607" t="str">
            <v>LAKI-LAKI</v>
          </cell>
          <cell r="P607" t="str">
            <v>Kawin</v>
          </cell>
        </row>
        <row r="608">
          <cell r="C608">
            <v>6</v>
          </cell>
          <cell r="D608">
            <v>3</v>
          </cell>
          <cell r="E608" t="str">
            <v>ORO</v>
          </cell>
          <cell r="K608" t="str">
            <v>PEREMPUAN</v>
          </cell>
          <cell r="P608" t="str">
            <v>Kawin</v>
          </cell>
        </row>
        <row r="609">
          <cell r="C609">
            <v>6</v>
          </cell>
          <cell r="D609">
            <v>3</v>
          </cell>
          <cell r="E609" t="str">
            <v>ORO</v>
          </cell>
          <cell r="K609" t="str">
            <v>PEREMPUAN</v>
          </cell>
          <cell r="P609" t="str">
            <v>Belum Kawin</v>
          </cell>
        </row>
        <row r="610">
          <cell r="C610">
            <v>6</v>
          </cell>
          <cell r="D610">
            <v>3</v>
          </cell>
          <cell r="E610" t="str">
            <v>ORO</v>
          </cell>
          <cell r="K610" t="str">
            <v>PEREMPUAN</v>
          </cell>
          <cell r="P610" t="str">
            <v>Janda/Duda</v>
          </cell>
        </row>
        <row r="611">
          <cell r="C611">
            <v>6</v>
          </cell>
          <cell r="D611">
            <v>3</v>
          </cell>
          <cell r="E611" t="str">
            <v>ORO</v>
          </cell>
          <cell r="K611" t="str">
            <v>LAKI-LAKI</v>
          </cell>
          <cell r="P611" t="str">
            <v>Belum Kawin</v>
          </cell>
        </row>
        <row r="612">
          <cell r="C612">
            <v>6</v>
          </cell>
          <cell r="D612">
            <v>3</v>
          </cell>
          <cell r="E612" t="str">
            <v>ORO</v>
          </cell>
          <cell r="K612" t="str">
            <v>LAKI-LAKI</v>
          </cell>
          <cell r="P612" t="str">
            <v>Kawin</v>
          </cell>
        </row>
        <row r="613">
          <cell r="C613">
            <v>6</v>
          </cell>
          <cell r="D613">
            <v>3</v>
          </cell>
          <cell r="E613" t="str">
            <v>ORO</v>
          </cell>
          <cell r="K613" t="str">
            <v>PEREMPUAN</v>
          </cell>
          <cell r="P613" t="str">
            <v>Kawin</v>
          </cell>
        </row>
        <row r="614">
          <cell r="C614">
            <v>6</v>
          </cell>
          <cell r="D614">
            <v>3</v>
          </cell>
          <cell r="E614" t="str">
            <v>ORO</v>
          </cell>
          <cell r="K614" t="str">
            <v>LAKI-LAKI</v>
          </cell>
          <cell r="P614" t="str">
            <v>Belum Kawin</v>
          </cell>
        </row>
        <row r="615">
          <cell r="C615">
            <v>6</v>
          </cell>
          <cell r="D615">
            <v>3</v>
          </cell>
          <cell r="E615" t="str">
            <v>ORO</v>
          </cell>
          <cell r="K615" t="str">
            <v>LAKI-LAKI</v>
          </cell>
          <cell r="P615" t="str">
            <v>Belum Kawin</v>
          </cell>
        </row>
        <row r="616">
          <cell r="C616">
            <v>6</v>
          </cell>
          <cell r="D616">
            <v>3</v>
          </cell>
          <cell r="E616" t="str">
            <v>ORO</v>
          </cell>
          <cell r="K616" t="str">
            <v>LAKI-LAKI</v>
          </cell>
          <cell r="P616" t="str">
            <v>Kawin</v>
          </cell>
        </row>
        <row r="617">
          <cell r="C617">
            <v>6</v>
          </cell>
          <cell r="D617">
            <v>3</v>
          </cell>
          <cell r="E617" t="str">
            <v>ORO</v>
          </cell>
          <cell r="K617" t="str">
            <v>PEREMPUAN</v>
          </cell>
          <cell r="P617" t="str">
            <v>Kawin</v>
          </cell>
        </row>
        <row r="618">
          <cell r="C618">
            <v>6</v>
          </cell>
          <cell r="D618">
            <v>3</v>
          </cell>
          <cell r="E618" t="str">
            <v>ORO</v>
          </cell>
          <cell r="K618" t="str">
            <v>PEREMPUAN</v>
          </cell>
          <cell r="P618" t="str">
            <v>Belum Kawin</v>
          </cell>
        </row>
        <row r="619">
          <cell r="C619">
            <v>6</v>
          </cell>
          <cell r="D619">
            <v>3</v>
          </cell>
          <cell r="E619" t="str">
            <v>ORO</v>
          </cell>
          <cell r="K619" t="str">
            <v>PEREMPUAN</v>
          </cell>
          <cell r="P619" t="str">
            <v>Kawin</v>
          </cell>
        </row>
        <row r="620">
          <cell r="C620">
            <v>6</v>
          </cell>
          <cell r="D620">
            <v>3</v>
          </cell>
          <cell r="E620" t="str">
            <v>ORO</v>
          </cell>
          <cell r="K620" t="str">
            <v>LAKI-LAKI</v>
          </cell>
          <cell r="P620" t="str">
            <v>Belum Kawin</v>
          </cell>
        </row>
        <row r="621">
          <cell r="C621">
            <v>6</v>
          </cell>
          <cell r="D621">
            <v>3</v>
          </cell>
          <cell r="E621" t="str">
            <v>ORO</v>
          </cell>
          <cell r="K621" t="str">
            <v>LAKI-LAKI</v>
          </cell>
          <cell r="P621" t="str">
            <v>Belum Kawin</v>
          </cell>
        </row>
        <row r="622">
          <cell r="C622">
            <v>6</v>
          </cell>
          <cell r="D622">
            <v>3</v>
          </cell>
          <cell r="E622" t="str">
            <v>ORO</v>
          </cell>
          <cell r="K622" t="str">
            <v>LAKI-LAKI</v>
          </cell>
          <cell r="P622" t="str">
            <v>Kawin</v>
          </cell>
        </row>
        <row r="623">
          <cell r="C623">
            <v>6</v>
          </cell>
          <cell r="D623">
            <v>3</v>
          </cell>
          <cell r="E623" t="str">
            <v>ORO</v>
          </cell>
          <cell r="K623" t="str">
            <v>PEREMPUAN</v>
          </cell>
          <cell r="P623" t="str">
            <v>Belum Kawin</v>
          </cell>
        </row>
        <row r="624">
          <cell r="C624">
            <v>6</v>
          </cell>
          <cell r="D624">
            <v>3</v>
          </cell>
          <cell r="E624" t="str">
            <v>ORO</v>
          </cell>
          <cell r="K624" t="str">
            <v>LAKI-LAKI</v>
          </cell>
          <cell r="P624" t="str">
            <v>Kawin</v>
          </cell>
        </row>
        <row r="625">
          <cell r="C625">
            <v>6</v>
          </cell>
          <cell r="D625">
            <v>3</v>
          </cell>
          <cell r="E625" t="str">
            <v>ORO</v>
          </cell>
          <cell r="K625" t="str">
            <v>PEREMPUAN</v>
          </cell>
          <cell r="P625" t="str">
            <v>Kawin</v>
          </cell>
        </row>
        <row r="626">
          <cell r="C626">
            <v>6</v>
          </cell>
          <cell r="D626">
            <v>3</v>
          </cell>
          <cell r="E626" t="str">
            <v>ORO</v>
          </cell>
          <cell r="K626" t="str">
            <v>LAKI-LAKI</v>
          </cell>
          <cell r="P626" t="str">
            <v>Belum Kawin</v>
          </cell>
        </row>
        <row r="627">
          <cell r="C627">
            <v>6</v>
          </cell>
          <cell r="D627">
            <v>3</v>
          </cell>
          <cell r="E627" t="str">
            <v>ORO</v>
          </cell>
          <cell r="K627" t="str">
            <v>LAKI-LAKI</v>
          </cell>
          <cell r="P627" t="str">
            <v>Belum Kawin</v>
          </cell>
        </row>
        <row r="628">
          <cell r="C628">
            <v>6</v>
          </cell>
          <cell r="D628">
            <v>3</v>
          </cell>
          <cell r="E628" t="str">
            <v>ORO</v>
          </cell>
          <cell r="K628" t="str">
            <v>LAKI-LAKI</v>
          </cell>
          <cell r="P628" t="str">
            <v>Belum Kawin</v>
          </cell>
        </row>
        <row r="629">
          <cell r="C629">
            <v>6</v>
          </cell>
          <cell r="D629">
            <v>3</v>
          </cell>
          <cell r="E629" t="str">
            <v>ORO</v>
          </cell>
          <cell r="K629" t="str">
            <v>LAKI-LAKI</v>
          </cell>
          <cell r="P629" t="str">
            <v>Belum Kawin</v>
          </cell>
        </row>
        <row r="630">
          <cell r="C630">
            <v>6</v>
          </cell>
          <cell r="D630">
            <v>3</v>
          </cell>
          <cell r="E630" t="str">
            <v>ORO</v>
          </cell>
          <cell r="K630" t="str">
            <v>LAKI-LAKI</v>
          </cell>
          <cell r="P630" t="str">
            <v>Belum Kawin</v>
          </cell>
        </row>
        <row r="631">
          <cell r="C631">
            <v>6</v>
          </cell>
          <cell r="D631">
            <v>3</v>
          </cell>
          <cell r="E631" t="str">
            <v>ORO</v>
          </cell>
          <cell r="K631" t="str">
            <v>LAKI-LAKI</v>
          </cell>
          <cell r="P631" t="str">
            <v>Kawin</v>
          </cell>
        </row>
        <row r="632">
          <cell r="C632">
            <v>6</v>
          </cell>
          <cell r="D632">
            <v>3</v>
          </cell>
          <cell r="E632" t="str">
            <v>ORO</v>
          </cell>
          <cell r="K632" t="str">
            <v>PEREMPUAN</v>
          </cell>
          <cell r="P632" t="str">
            <v>Kawin</v>
          </cell>
        </row>
        <row r="633">
          <cell r="C633">
            <v>6</v>
          </cell>
          <cell r="D633">
            <v>3</v>
          </cell>
          <cell r="E633" t="str">
            <v>ORO</v>
          </cell>
          <cell r="K633" t="str">
            <v>PEREMPUAN</v>
          </cell>
          <cell r="P633" t="str">
            <v>Belum Kawin</v>
          </cell>
        </row>
        <row r="634">
          <cell r="C634">
            <v>6</v>
          </cell>
          <cell r="D634">
            <v>3</v>
          </cell>
          <cell r="E634" t="str">
            <v>ORO</v>
          </cell>
          <cell r="K634" t="str">
            <v>PEREMPUAN</v>
          </cell>
          <cell r="P634" t="str">
            <v>Belum Kawin</v>
          </cell>
        </row>
        <row r="635">
          <cell r="C635">
            <v>6</v>
          </cell>
          <cell r="D635">
            <v>3</v>
          </cell>
          <cell r="E635" t="str">
            <v>ORO</v>
          </cell>
          <cell r="K635" t="str">
            <v>LAKI-LAKI</v>
          </cell>
          <cell r="P635" t="str">
            <v>Kawin</v>
          </cell>
        </row>
        <row r="636">
          <cell r="C636">
            <v>6</v>
          </cell>
          <cell r="D636">
            <v>3</v>
          </cell>
          <cell r="E636" t="str">
            <v>ORO</v>
          </cell>
          <cell r="K636" t="str">
            <v>PEREMPUAN</v>
          </cell>
          <cell r="P636" t="str">
            <v>Kawin</v>
          </cell>
        </row>
        <row r="637">
          <cell r="C637">
            <v>6</v>
          </cell>
          <cell r="D637">
            <v>3</v>
          </cell>
          <cell r="E637" t="str">
            <v>ORO</v>
          </cell>
          <cell r="K637" t="str">
            <v>LAKI-LAKI</v>
          </cell>
          <cell r="P637" t="str">
            <v>Belum Kawin</v>
          </cell>
        </row>
        <row r="638">
          <cell r="C638">
            <v>6</v>
          </cell>
          <cell r="D638">
            <v>3</v>
          </cell>
          <cell r="E638" t="str">
            <v>ORO</v>
          </cell>
          <cell r="K638" t="str">
            <v>LAKI-LAKI</v>
          </cell>
          <cell r="P638" t="str">
            <v>Kawin</v>
          </cell>
        </row>
        <row r="639">
          <cell r="C639">
            <v>6</v>
          </cell>
          <cell r="D639">
            <v>3</v>
          </cell>
          <cell r="E639" t="str">
            <v>ORO</v>
          </cell>
          <cell r="K639" t="str">
            <v>PEREMPUAN</v>
          </cell>
          <cell r="P639" t="str">
            <v>Kawin</v>
          </cell>
        </row>
        <row r="640">
          <cell r="C640">
            <v>6</v>
          </cell>
          <cell r="D640">
            <v>3</v>
          </cell>
          <cell r="E640" t="str">
            <v>ORO</v>
          </cell>
          <cell r="K640" t="str">
            <v>LAKI-LAKI</v>
          </cell>
          <cell r="P640" t="str">
            <v>Belum Kawin</v>
          </cell>
        </row>
        <row r="641">
          <cell r="C641">
            <v>6</v>
          </cell>
          <cell r="D641">
            <v>3</v>
          </cell>
          <cell r="E641" t="str">
            <v>ORO</v>
          </cell>
          <cell r="K641" t="str">
            <v>PEREMPUAN</v>
          </cell>
          <cell r="P641" t="str">
            <v>Belum Kawin</v>
          </cell>
        </row>
        <row r="642">
          <cell r="C642">
            <v>6</v>
          </cell>
          <cell r="D642">
            <v>3</v>
          </cell>
          <cell r="E642" t="str">
            <v>ORO</v>
          </cell>
          <cell r="K642" t="str">
            <v>LAKI-LAKI</v>
          </cell>
          <cell r="P642" t="str">
            <v>Janda/Duda</v>
          </cell>
        </row>
        <row r="643">
          <cell r="C643">
            <v>6</v>
          </cell>
          <cell r="D643">
            <v>3</v>
          </cell>
          <cell r="E643" t="str">
            <v>ORO</v>
          </cell>
          <cell r="K643" t="str">
            <v>PEREMPUAN</v>
          </cell>
          <cell r="P643" t="str">
            <v>Kawin</v>
          </cell>
        </row>
        <row r="644">
          <cell r="C644">
            <v>6</v>
          </cell>
          <cell r="D644">
            <v>3</v>
          </cell>
          <cell r="E644" t="str">
            <v>ORO</v>
          </cell>
          <cell r="K644" t="str">
            <v>LAKI-LAKI</v>
          </cell>
          <cell r="P644" t="str">
            <v>Kawin</v>
          </cell>
        </row>
        <row r="645">
          <cell r="C645">
            <v>6</v>
          </cell>
          <cell r="D645">
            <v>3</v>
          </cell>
          <cell r="E645" t="str">
            <v>ORO</v>
          </cell>
          <cell r="K645" t="str">
            <v>LAKI-LAKI</v>
          </cell>
          <cell r="P645" t="str">
            <v>Belum Kawin</v>
          </cell>
        </row>
        <row r="646">
          <cell r="C646">
            <v>6</v>
          </cell>
          <cell r="D646">
            <v>3</v>
          </cell>
          <cell r="E646" t="str">
            <v>ORO</v>
          </cell>
          <cell r="K646" t="str">
            <v>PEREMPUAN</v>
          </cell>
          <cell r="P646" t="str">
            <v>Kawin</v>
          </cell>
        </row>
        <row r="647">
          <cell r="C647">
            <v>6</v>
          </cell>
          <cell r="D647">
            <v>3</v>
          </cell>
          <cell r="E647" t="str">
            <v>ORO</v>
          </cell>
          <cell r="K647" t="str">
            <v>PEREMPUAN</v>
          </cell>
          <cell r="P647" t="str">
            <v>Belum Kawin</v>
          </cell>
        </row>
        <row r="648">
          <cell r="C648">
            <v>6</v>
          </cell>
          <cell r="D648">
            <v>3</v>
          </cell>
          <cell r="E648" t="str">
            <v>ORO</v>
          </cell>
          <cell r="K648" t="str">
            <v>LAKI-LAKI</v>
          </cell>
          <cell r="P648" t="str">
            <v>Kawin</v>
          </cell>
        </row>
        <row r="649">
          <cell r="C649">
            <v>6</v>
          </cell>
          <cell r="D649">
            <v>3</v>
          </cell>
          <cell r="E649" t="str">
            <v>ORO</v>
          </cell>
          <cell r="K649" t="str">
            <v>PEREMPUAN</v>
          </cell>
          <cell r="P649" t="str">
            <v>Kawin</v>
          </cell>
        </row>
        <row r="650">
          <cell r="C650">
            <v>6</v>
          </cell>
          <cell r="D650">
            <v>3</v>
          </cell>
          <cell r="E650" t="str">
            <v>ORO</v>
          </cell>
          <cell r="K650" t="str">
            <v>LAKI-LAKI</v>
          </cell>
          <cell r="P650" t="str">
            <v>Belum Kawin</v>
          </cell>
        </row>
        <row r="651">
          <cell r="C651">
            <v>6</v>
          </cell>
          <cell r="D651">
            <v>3</v>
          </cell>
          <cell r="E651" t="str">
            <v>ORO</v>
          </cell>
          <cell r="K651" t="str">
            <v>LAKI-LAKI</v>
          </cell>
          <cell r="P651" t="str">
            <v>Belum Kawin</v>
          </cell>
        </row>
        <row r="652">
          <cell r="C652">
            <v>6</v>
          </cell>
          <cell r="D652">
            <v>3</v>
          </cell>
          <cell r="E652" t="str">
            <v>ORO</v>
          </cell>
          <cell r="K652" t="str">
            <v>LAKI-LAKI</v>
          </cell>
          <cell r="P652" t="str">
            <v>Kawin</v>
          </cell>
        </row>
        <row r="653">
          <cell r="C653">
            <v>6</v>
          </cell>
          <cell r="D653">
            <v>3</v>
          </cell>
          <cell r="E653" t="str">
            <v>ORO</v>
          </cell>
          <cell r="K653" t="str">
            <v>PEREMPUAN</v>
          </cell>
          <cell r="P653" t="str">
            <v>Kawin</v>
          </cell>
        </row>
        <row r="654">
          <cell r="C654">
            <v>6</v>
          </cell>
          <cell r="D654">
            <v>3</v>
          </cell>
          <cell r="E654" t="str">
            <v>ORO</v>
          </cell>
          <cell r="K654" t="str">
            <v>LAKI-LAKI</v>
          </cell>
          <cell r="P654" t="str">
            <v>Belum Kawin</v>
          </cell>
        </row>
        <row r="655">
          <cell r="C655">
            <v>6</v>
          </cell>
          <cell r="D655">
            <v>3</v>
          </cell>
          <cell r="E655" t="str">
            <v>ORO</v>
          </cell>
          <cell r="K655" t="str">
            <v>LAKI-LAKI</v>
          </cell>
          <cell r="P655" t="str">
            <v>Belum Kawin</v>
          </cell>
        </row>
        <row r="656">
          <cell r="C656">
            <v>6</v>
          </cell>
          <cell r="D656">
            <v>3</v>
          </cell>
          <cell r="E656" t="str">
            <v>ORO</v>
          </cell>
          <cell r="K656" t="str">
            <v>PEREMPUAN</v>
          </cell>
          <cell r="P656" t="str">
            <v>Belum Kawin</v>
          </cell>
        </row>
        <row r="657">
          <cell r="C657">
            <v>6</v>
          </cell>
          <cell r="D657">
            <v>3</v>
          </cell>
          <cell r="E657" t="str">
            <v>ORO</v>
          </cell>
          <cell r="K657" t="str">
            <v>PEREMPUAN</v>
          </cell>
          <cell r="P657" t="str">
            <v>Belum Kawin</v>
          </cell>
        </row>
        <row r="658">
          <cell r="C658">
            <v>6</v>
          </cell>
          <cell r="D658">
            <v>3</v>
          </cell>
          <cell r="E658" t="str">
            <v>ORO</v>
          </cell>
          <cell r="K658" t="str">
            <v>LAKI-LAKI</v>
          </cell>
          <cell r="P658" t="str">
            <v>Kawin</v>
          </cell>
        </row>
        <row r="659">
          <cell r="C659">
            <v>6</v>
          </cell>
          <cell r="D659">
            <v>3</v>
          </cell>
          <cell r="E659" t="str">
            <v>ORO</v>
          </cell>
          <cell r="K659" t="str">
            <v>PEREMPUAN</v>
          </cell>
          <cell r="P659" t="str">
            <v>Kawin</v>
          </cell>
        </row>
        <row r="660">
          <cell r="C660">
            <v>6</v>
          </cell>
          <cell r="D660">
            <v>3</v>
          </cell>
          <cell r="E660" t="str">
            <v>ORO</v>
          </cell>
          <cell r="K660" t="str">
            <v>LAKI-LAKI</v>
          </cell>
          <cell r="P660" t="str">
            <v>Belum Kawin</v>
          </cell>
        </row>
        <row r="661">
          <cell r="C661">
            <v>6</v>
          </cell>
          <cell r="D661">
            <v>3</v>
          </cell>
          <cell r="E661" t="str">
            <v>ORO</v>
          </cell>
          <cell r="K661" t="str">
            <v>LAKI-LAKI</v>
          </cell>
          <cell r="P661" t="str">
            <v>Kawin</v>
          </cell>
        </row>
        <row r="662">
          <cell r="C662">
            <v>6</v>
          </cell>
          <cell r="D662">
            <v>3</v>
          </cell>
          <cell r="E662" t="str">
            <v>ORO</v>
          </cell>
          <cell r="K662" t="str">
            <v>PEREMPUAN</v>
          </cell>
          <cell r="P662" t="str">
            <v>Kawin</v>
          </cell>
        </row>
        <row r="663">
          <cell r="C663">
            <v>6</v>
          </cell>
          <cell r="D663">
            <v>3</v>
          </cell>
          <cell r="E663" t="str">
            <v>ORO</v>
          </cell>
          <cell r="K663" t="str">
            <v>PEREMPUAN</v>
          </cell>
          <cell r="P663" t="str">
            <v>Belum Kawin</v>
          </cell>
        </row>
        <row r="664">
          <cell r="C664">
            <v>6</v>
          </cell>
          <cell r="D664">
            <v>3</v>
          </cell>
          <cell r="E664" t="str">
            <v>ORO</v>
          </cell>
          <cell r="K664" t="str">
            <v>LAKI-LAKI</v>
          </cell>
          <cell r="P664" t="str">
            <v>Belum Kawin</v>
          </cell>
        </row>
        <row r="665">
          <cell r="C665">
            <v>6</v>
          </cell>
          <cell r="D665">
            <v>3</v>
          </cell>
          <cell r="E665" t="str">
            <v>ORO</v>
          </cell>
          <cell r="K665" t="str">
            <v>PEREMPUAN</v>
          </cell>
          <cell r="P665" t="str">
            <v>Janda/Duda</v>
          </cell>
        </row>
        <row r="666">
          <cell r="C666">
            <v>6</v>
          </cell>
          <cell r="D666">
            <v>3</v>
          </cell>
          <cell r="E666" t="str">
            <v>ORO</v>
          </cell>
          <cell r="K666" t="str">
            <v>LAKI-LAKI</v>
          </cell>
          <cell r="P666" t="str">
            <v>Belum Kawin</v>
          </cell>
        </row>
        <row r="667">
          <cell r="C667">
            <v>6</v>
          </cell>
          <cell r="D667">
            <v>3</v>
          </cell>
          <cell r="E667" t="str">
            <v>ORO</v>
          </cell>
          <cell r="K667" t="str">
            <v>PEREMPUAN</v>
          </cell>
          <cell r="P667" t="str">
            <v>Janda/Duda</v>
          </cell>
        </row>
        <row r="668">
          <cell r="C668">
            <v>6</v>
          </cell>
          <cell r="D668">
            <v>3</v>
          </cell>
          <cell r="E668" t="str">
            <v>ORO</v>
          </cell>
          <cell r="K668" t="str">
            <v>LAKI-LAKI</v>
          </cell>
          <cell r="P668" t="str">
            <v>Kawin</v>
          </cell>
        </row>
        <row r="669">
          <cell r="C669">
            <v>6</v>
          </cell>
          <cell r="D669">
            <v>3</v>
          </cell>
          <cell r="E669" t="str">
            <v>ORO</v>
          </cell>
          <cell r="K669" t="str">
            <v>LAKI-LAKI</v>
          </cell>
          <cell r="P669" t="str">
            <v>Kawin</v>
          </cell>
        </row>
        <row r="670">
          <cell r="C670">
            <v>6</v>
          </cell>
          <cell r="D670">
            <v>3</v>
          </cell>
          <cell r="E670" t="str">
            <v>ORO</v>
          </cell>
          <cell r="K670" t="str">
            <v>PEREMPUAN</v>
          </cell>
          <cell r="P670" t="str">
            <v>Kawin</v>
          </cell>
        </row>
        <row r="671">
          <cell r="C671">
            <v>6</v>
          </cell>
          <cell r="D671">
            <v>3</v>
          </cell>
          <cell r="E671" t="str">
            <v>ORO</v>
          </cell>
          <cell r="K671" t="str">
            <v>LAKI-LAKI</v>
          </cell>
          <cell r="P671" t="str">
            <v>Belum Kawin</v>
          </cell>
        </row>
        <row r="672">
          <cell r="C672">
            <v>6</v>
          </cell>
          <cell r="D672">
            <v>3</v>
          </cell>
          <cell r="E672" t="str">
            <v>ORO</v>
          </cell>
          <cell r="K672" t="str">
            <v>PEREMPUAN</v>
          </cell>
          <cell r="P672" t="str">
            <v>Belum Kawin</v>
          </cell>
        </row>
        <row r="673">
          <cell r="C673">
            <v>6</v>
          </cell>
          <cell r="D673">
            <v>3</v>
          </cell>
          <cell r="E673" t="str">
            <v>ORO</v>
          </cell>
          <cell r="K673" t="str">
            <v>PEREMPUAN</v>
          </cell>
          <cell r="P673" t="str">
            <v>Belum Kawin</v>
          </cell>
        </row>
        <row r="674">
          <cell r="C674">
            <v>6</v>
          </cell>
          <cell r="D674">
            <v>3</v>
          </cell>
          <cell r="E674" t="str">
            <v>ORO</v>
          </cell>
          <cell r="K674" t="str">
            <v>LAKI-LAKI</v>
          </cell>
          <cell r="P674" t="str">
            <v>Kawin</v>
          </cell>
        </row>
        <row r="675">
          <cell r="C675">
            <v>6</v>
          </cell>
          <cell r="D675">
            <v>3</v>
          </cell>
          <cell r="E675" t="str">
            <v>ORO</v>
          </cell>
          <cell r="K675" t="str">
            <v>PEREMPUAN</v>
          </cell>
          <cell r="P675" t="str">
            <v>Kawin</v>
          </cell>
        </row>
        <row r="676">
          <cell r="C676">
            <v>6</v>
          </cell>
          <cell r="D676">
            <v>3</v>
          </cell>
          <cell r="E676" t="str">
            <v>ORO</v>
          </cell>
          <cell r="K676" t="str">
            <v>LAKI-LAKI</v>
          </cell>
          <cell r="P676" t="str">
            <v>Belum Kawin</v>
          </cell>
        </row>
        <row r="677">
          <cell r="C677">
            <v>6</v>
          </cell>
          <cell r="D677">
            <v>3</v>
          </cell>
          <cell r="E677" t="str">
            <v>ORO</v>
          </cell>
          <cell r="K677" t="str">
            <v>LAKI-LAKI</v>
          </cell>
          <cell r="P677" t="str">
            <v>Kawin</v>
          </cell>
        </row>
        <row r="678">
          <cell r="C678">
            <v>6</v>
          </cell>
          <cell r="D678">
            <v>3</v>
          </cell>
          <cell r="E678" t="str">
            <v>ORO</v>
          </cell>
          <cell r="K678" t="str">
            <v>PEREMPUAN</v>
          </cell>
          <cell r="P678" t="str">
            <v>Kawin</v>
          </cell>
        </row>
        <row r="679">
          <cell r="C679">
            <v>6</v>
          </cell>
          <cell r="D679">
            <v>3</v>
          </cell>
          <cell r="E679" t="str">
            <v>ORO</v>
          </cell>
          <cell r="K679" t="str">
            <v>LAKI-LAKI</v>
          </cell>
          <cell r="P679" t="str">
            <v>Belum Kawin</v>
          </cell>
        </row>
        <row r="680">
          <cell r="C680">
            <v>6</v>
          </cell>
          <cell r="D680">
            <v>3</v>
          </cell>
          <cell r="E680" t="str">
            <v>ORO</v>
          </cell>
          <cell r="K680" t="str">
            <v>PEREMPUAN</v>
          </cell>
          <cell r="P680" t="str">
            <v>Janda/Duda</v>
          </cell>
        </row>
        <row r="681">
          <cell r="C681">
            <v>6</v>
          </cell>
          <cell r="D681">
            <v>3</v>
          </cell>
          <cell r="E681" t="str">
            <v>ORO</v>
          </cell>
          <cell r="K681" t="str">
            <v>LAKI-LAKI</v>
          </cell>
          <cell r="P681" t="str">
            <v>Kawin</v>
          </cell>
        </row>
        <row r="682">
          <cell r="C682">
            <v>6</v>
          </cell>
          <cell r="D682">
            <v>3</v>
          </cell>
          <cell r="E682" t="str">
            <v>ORO</v>
          </cell>
          <cell r="K682" t="str">
            <v>PEREMPUAN</v>
          </cell>
          <cell r="P682" t="str">
            <v>Kawin</v>
          </cell>
        </row>
        <row r="683">
          <cell r="C683">
            <v>6</v>
          </cell>
          <cell r="D683">
            <v>3</v>
          </cell>
          <cell r="E683" t="str">
            <v>ORO</v>
          </cell>
          <cell r="K683" t="str">
            <v>PEREMPUAN</v>
          </cell>
          <cell r="P683" t="str">
            <v>Belum Kawin</v>
          </cell>
        </row>
        <row r="684">
          <cell r="C684">
            <v>6</v>
          </cell>
          <cell r="D684">
            <v>3</v>
          </cell>
          <cell r="E684" t="str">
            <v>ORO</v>
          </cell>
          <cell r="K684" t="str">
            <v>LAKI-LAKI</v>
          </cell>
          <cell r="P684" t="str">
            <v>Belum Kawin</v>
          </cell>
        </row>
        <row r="685">
          <cell r="C685">
            <v>6</v>
          </cell>
          <cell r="D685">
            <v>3</v>
          </cell>
          <cell r="E685" t="str">
            <v>ORO</v>
          </cell>
          <cell r="K685" t="str">
            <v>LAKI-LAKI</v>
          </cell>
          <cell r="P685" t="str">
            <v>Kawin</v>
          </cell>
        </row>
        <row r="686">
          <cell r="C686">
            <v>6</v>
          </cell>
          <cell r="D686">
            <v>3</v>
          </cell>
          <cell r="E686" t="str">
            <v>ORO</v>
          </cell>
          <cell r="K686" t="str">
            <v>PEREMPUAN</v>
          </cell>
          <cell r="P686" t="str">
            <v>Kawin</v>
          </cell>
        </row>
        <row r="687">
          <cell r="C687">
            <v>6</v>
          </cell>
          <cell r="D687">
            <v>3</v>
          </cell>
          <cell r="E687" t="str">
            <v>ORO</v>
          </cell>
          <cell r="K687" t="str">
            <v>LAKI-LAKI</v>
          </cell>
          <cell r="P687" t="str">
            <v>Belum Kawin</v>
          </cell>
        </row>
        <row r="688">
          <cell r="C688">
            <v>6</v>
          </cell>
          <cell r="D688">
            <v>3</v>
          </cell>
          <cell r="E688" t="str">
            <v>ORO</v>
          </cell>
          <cell r="K688" t="str">
            <v>LAKI-LAKI</v>
          </cell>
          <cell r="P688" t="str">
            <v>Kawin</v>
          </cell>
        </row>
        <row r="689">
          <cell r="C689">
            <v>6</v>
          </cell>
          <cell r="D689">
            <v>3</v>
          </cell>
          <cell r="E689" t="str">
            <v>ORO</v>
          </cell>
          <cell r="K689" t="str">
            <v>PEREMPUAN</v>
          </cell>
          <cell r="P689" t="str">
            <v>Kawin</v>
          </cell>
        </row>
        <row r="690">
          <cell r="C690">
            <v>6</v>
          </cell>
          <cell r="D690">
            <v>3</v>
          </cell>
          <cell r="E690" t="str">
            <v>ORO</v>
          </cell>
          <cell r="K690" t="str">
            <v>PEREMPUAN</v>
          </cell>
          <cell r="P690" t="str">
            <v>Belum Kawin</v>
          </cell>
        </row>
        <row r="691">
          <cell r="C691">
            <v>6</v>
          </cell>
          <cell r="D691">
            <v>3</v>
          </cell>
          <cell r="E691" t="str">
            <v>ORO</v>
          </cell>
          <cell r="K691" t="str">
            <v>PEREMPUAN</v>
          </cell>
          <cell r="P691" t="str">
            <v>Belum Kawin</v>
          </cell>
        </row>
        <row r="692">
          <cell r="C692">
            <v>6</v>
          </cell>
          <cell r="D692">
            <v>3</v>
          </cell>
          <cell r="E692" t="str">
            <v>ORO</v>
          </cell>
          <cell r="K692" t="str">
            <v>LAKI-LAKI</v>
          </cell>
          <cell r="P692" t="str">
            <v>Kawin</v>
          </cell>
        </row>
        <row r="693">
          <cell r="C693">
            <v>6</v>
          </cell>
          <cell r="D693">
            <v>3</v>
          </cell>
          <cell r="E693" t="str">
            <v>ORO</v>
          </cell>
          <cell r="K693" t="str">
            <v>LAKI-LAKI</v>
          </cell>
          <cell r="P693" t="str">
            <v>Kawin</v>
          </cell>
        </row>
        <row r="694">
          <cell r="C694">
            <v>6</v>
          </cell>
          <cell r="D694">
            <v>3</v>
          </cell>
          <cell r="E694" t="str">
            <v>ORO</v>
          </cell>
          <cell r="K694" t="str">
            <v>PEREMPUAN</v>
          </cell>
          <cell r="P694" t="str">
            <v>Kawin</v>
          </cell>
        </row>
        <row r="695">
          <cell r="C695">
            <v>6</v>
          </cell>
          <cell r="D695">
            <v>3</v>
          </cell>
          <cell r="E695" t="str">
            <v>ORO</v>
          </cell>
          <cell r="K695" t="str">
            <v>PEREMPUAN</v>
          </cell>
          <cell r="P695" t="str">
            <v>Kawin</v>
          </cell>
        </row>
        <row r="696">
          <cell r="C696">
            <v>6</v>
          </cell>
          <cell r="D696">
            <v>3</v>
          </cell>
          <cell r="E696" t="str">
            <v>ORO</v>
          </cell>
          <cell r="K696" t="str">
            <v>PEREMPUAN</v>
          </cell>
          <cell r="P696" t="str">
            <v>Belum Kawin</v>
          </cell>
        </row>
        <row r="697">
          <cell r="C697">
            <v>6</v>
          </cell>
          <cell r="D697">
            <v>3</v>
          </cell>
          <cell r="E697" t="str">
            <v>ORO</v>
          </cell>
          <cell r="K697" t="str">
            <v>LAKI-LAKI</v>
          </cell>
          <cell r="P697" t="str">
            <v>Belum Kawin</v>
          </cell>
        </row>
        <row r="698">
          <cell r="C698">
            <v>6</v>
          </cell>
          <cell r="D698">
            <v>3</v>
          </cell>
          <cell r="E698" t="str">
            <v>ORO</v>
          </cell>
          <cell r="K698" t="str">
            <v>PEREMPUAN</v>
          </cell>
          <cell r="P698" t="str">
            <v>Belum Kawin</v>
          </cell>
        </row>
        <row r="699">
          <cell r="C699">
            <v>6</v>
          </cell>
          <cell r="D699">
            <v>3</v>
          </cell>
          <cell r="E699" t="str">
            <v>ORO</v>
          </cell>
          <cell r="K699" t="str">
            <v>PEREMPUAN</v>
          </cell>
          <cell r="P699" t="str">
            <v>Belum Kawin</v>
          </cell>
        </row>
        <row r="700">
          <cell r="C700">
            <v>6</v>
          </cell>
          <cell r="D700">
            <v>3</v>
          </cell>
          <cell r="E700" t="str">
            <v>ORO</v>
          </cell>
          <cell r="K700" t="str">
            <v>LAKI-LAKI</v>
          </cell>
          <cell r="P700" t="str">
            <v>Belum Kawin</v>
          </cell>
        </row>
        <row r="701">
          <cell r="C701">
            <v>6</v>
          </cell>
          <cell r="D701">
            <v>3</v>
          </cell>
          <cell r="E701" t="str">
            <v>ORO</v>
          </cell>
          <cell r="K701" t="str">
            <v>PEREMPUAN</v>
          </cell>
          <cell r="P701" t="str">
            <v>Belum Kawin</v>
          </cell>
        </row>
        <row r="702">
          <cell r="C702">
            <v>7</v>
          </cell>
          <cell r="D702">
            <v>4</v>
          </cell>
          <cell r="E702" t="str">
            <v>ORO</v>
          </cell>
          <cell r="K702" t="str">
            <v>LAKI-LAKI</v>
          </cell>
          <cell r="P702" t="str">
            <v>Kawin</v>
          </cell>
        </row>
        <row r="703">
          <cell r="C703">
            <v>7</v>
          </cell>
          <cell r="D703">
            <v>4</v>
          </cell>
          <cell r="E703" t="str">
            <v>ORO</v>
          </cell>
          <cell r="K703" t="str">
            <v>PEREMPUAN</v>
          </cell>
          <cell r="P703" t="str">
            <v>Kawin</v>
          </cell>
        </row>
        <row r="704">
          <cell r="C704">
            <v>7</v>
          </cell>
          <cell r="D704">
            <v>4</v>
          </cell>
          <cell r="E704" t="str">
            <v>ORO</v>
          </cell>
          <cell r="K704" t="str">
            <v>LAKI-LAKI</v>
          </cell>
          <cell r="P704" t="str">
            <v>Belum Kawin</v>
          </cell>
        </row>
        <row r="705">
          <cell r="C705">
            <v>7</v>
          </cell>
          <cell r="D705">
            <v>4</v>
          </cell>
          <cell r="E705" t="str">
            <v>ORO</v>
          </cell>
          <cell r="K705" t="str">
            <v>LAKI-LAKI</v>
          </cell>
          <cell r="P705" t="str">
            <v>Kawin</v>
          </cell>
        </row>
        <row r="706">
          <cell r="C706">
            <v>7</v>
          </cell>
          <cell r="D706">
            <v>4</v>
          </cell>
          <cell r="E706" t="str">
            <v>ORO</v>
          </cell>
          <cell r="K706" t="str">
            <v>PEREMPUAN</v>
          </cell>
          <cell r="P706" t="str">
            <v>Kawin</v>
          </cell>
        </row>
        <row r="707">
          <cell r="C707">
            <v>7</v>
          </cell>
          <cell r="D707">
            <v>4</v>
          </cell>
          <cell r="E707" t="str">
            <v>ORO</v>
          </cell>
          <cell r="K707" t="str">
            <v>PEREMPUAN</v>
          </cell>
          <cell r="P707" t="str">
            <v>Belum Kawin</v>
          </cell>
        </row>
        <row r="708">
          <cell r="C708">
            <v>7</v>
          </cell>
          <cell r="D708">
            <v>4</v>
          </cell>
          <cell r="E708" t="str">
            <v>ORO</v>
          </cell>
          <cell r="K708" t="str">
            <v>PEREMPUAN</v>
          </cell>
          <cell r="P708" t="str">
            <v>Belum Kawin</v>
          </cell>
        </row>
        <row r="709">
          <cell r="C709">
            <v>7</v>
          </cell>
          <cell r="D709">
            <v>4</v>
          </cell>
          <cell r="E709" t="str">
            <v>ORO</v>
          </cell>
          <cell r="K709" t="str">
            <v>LAKI-LAKI</v>
          </cell>
          <cell r="P709" t="str">
            <v>Kawin</v>
          </cell>
        </row>
        <row r="710">
          <cell r="C710">
            <v>7</v>
          </cell>
          <cell r="D710">
            <v>4</v>
          </cell>
          <cell r="E710" t="str">
            <v>ORO</v>
          </cell>
          <cell r="K710" t="str">
            <v>PEREMPUAN</v>
          </cell>
          <cell r="P710" t="str">
            <v>Kawin</v>
          </cell>
        </row>
        <row r="711">
          <cell r="C711">
            <v>7</v>
          </cell>
          <cell r="D711">
            <v>4</v>
          </cell>
          <cell r="E711" t="str">
            <v>ORO</v>
          </cell>
          <cell r="K711" t="str">
            <v>PEREMPUAN</v>
          </cell>
          <cell r="P711" t="str">
            <v>Belum Kawin</v>
          </cell>
        </row>
        <row r="712">
          <cell r="C712">
            <v>7</v>
          </cell>
          <cell r="D712">
            <v>4</v>
          </cell>
          <cell r="E712" t="str">
            <v>ORO</v>
          </cell>
          <cell r="K712" t="str">
            <v>PEREMPUAN</v>
          </cell>
          <cell r="P712" t="str">
            <v>Belum Kawin</v>
          </cell>
        </row>
        <row r="713">
          <cell r="C713">
            <v>7</v>
          </cell>
          <cell r="D713">
            <v>4</v>
          </cell>
          <cell r="E713" t="str">
            <v>ORO</v>
          </cell>
          <cell r="K713" t="str">
            <v>LAKI-LAKI</v>
          </cell>
          <cell r="P713" t="str">
            <v>Kawin</v>
          </cell>
        </row>
        <row r="714">
          <cell r="C714">
            <v>7</v>
          </cell>
          <cell r="D714">
            <v>4</v>
          </cell>
          <cell r="E714" t="str">
            <v>ORO</v>
          </cell>
          <cell r="K714" t="str">
            <v>PEREMPUAN</v>
          </cell>
          <cell r="P714" t="str">
            <v>Kawin</v>
          </cell>
        </row>
        <row r="715">
          <cell r="C715">
            <v>7</v>
          </cell>
          <cell r="D715">
            <v>4</v>
          </cell>
          <cell r="E715" t="str">
            <v>ORO</v>
          </cell>
          <cell r="K715" t="str">
            <v>LAKI-LAKI</v>
          </cell>
          <cell r="P715" t="str">
            <v>Belum Kawin</v>
          </cell>
        </row>
        <row r="716">
          <cell r="C716">
            <v>7</v>
          </cell>
          <cell r="D716">
            <v>4</v>
          </cell>
          <cell r="E716" t="str">
            <v>ORO</v>
          </cell>
          <cell r="K716" t="str">
            <v>PEREMPUAN</v>
          </cell>
          <cell r="P716" t="str">
            <v>Belum Kawin</v>
          </cell>
        </row>
        <row r="717">
          <cell r="C717">
            <v>7</v>
          </cell>
          <cell r="D717">
            <v>4</v>
          </cell>
          <cell r="E717" t="str">
            <v>ORO</v>
          </cell>
          <cell r="K717" t="str">
            <v>LAKI-LAKI</v>
          </cell>
          <cell r="P717" t="str">
            <v>Belum Kawin</v>
          </cell>
        </row>
        <row r="718">
          <cell r="C718">
            <v>7</v>
          </cell>
          <cell r="D718">
            <v>4</v>
          </cell>
          <cell r="E718" t="str">
            <v>ORO</v>
          </cell>
          <cell r="K718" t="str">
            <v>LAKI-LAKI</v>
          </cell>
          <cell r="P718" t="str">
            <v>Kawin</v>
          </cell>
        </row>
        <row r="719">
          <cell r="C719">
            <v>7</v>
          </cell>
          <cell r="D719">
            <v>4</v>
          </cell>
          <cell r="E719" t="str">
            <v>ORO</v>
          </cell>
          <cell r="K719" t="str">
            <v>PEREMPUAN</v>
          </cell>
          <cell r="P719" t="str">
            <v>Kawin</v>
          </cell>
        </row>
        <row r="720">
          <cell r="C720">
            <v>7</v>
          </cell>
          <cell r="D720">
            <v>4</v>
          </cell>
          <cell r="E720" t="str">
            <v>ORO</v>
          </cell>
          <cell r="K720" t="str">
            <v>LAKI-LAKI</v>
          </cell>
          <cell r="P720" t="str">
            <v>Belum Kawin</v>
          </cell>
        </row>
        <row r="721">
          <cell r="C721">
            <v>7</v>
          </cell>
          <cell r="D721">
            <v>4</v>
          </cell>
          <cell r="E721" t="str">
            <v>ORO</v>
          </cell>
          <cell r="K721" t="str">
            <v>LAKI-LAKI</v>
          </cell>
          <cell r="P721" t="str">
            <v>Kawin</v>
          </cell>
        </row>
        <row r="722">
          <cell r="C722">
            <v>7</v>
          </cell>
          <cell r="D722">
            <v>4</v>
          </cell>
          <cell r="E722" t="str">
            <v>ORO</v>
          </cell>
          <cell r="K722" t="str">
            <v>PEREMPUAN</v>
          </cell>
          <cell r="P722" t="str">
            <v>Kawin</v>
          </cell>
        </row>
        <row r="723">
          <cell r="C723">
            <v>7</v>
          </cell>
          <cell r="D723">
            <v>4</v>
          </cell>
          <cell r="E723" t="str">
            <v>ORO</v>
          </cell>
          <cell r="K723" t="str">
            <v>PEREMPUAN</v>
          </cell>
          <cell r="P723" t="str">
            <v>Belum Kawin</v>
          </cell>
        </row>
        <row r="724">
          <cell r="C724">
            <v>7</v>
          </cell>
          <cell r="D724">
            <v>4</v>
          </cell>
          <cell r="E724" t="str">
            <v>ORO</v>
          </cell>
          <cell r="K724" t="str">
            <v>LAKI-LAKI</v>
          </cell>
          <cell r="P724" t="str">
            <v>Kawin</v>
          </cell>
        </row>
        <row r="725">
          <cell r="C725">
            <v>7</v>
          </cell>
          <cell r="D725">
            <v>4</v>
          </cell>
          <cell r="E725" t="str">
            <v>ORO</v>
          </cell>
          <cell r="K725" t="str">
            <v>PEREMPUAN</v>
          </cell>
          <cell r="P725" t="str">
            <v>Kawin</v>
          </cell>
        </row>
        <row r="726">
          <cell r="C726">
            <v>7</v>
          </cell>
          <cell r="D726">
            <v>4</v>
          </cell>
          <cell r="E726" t="str">
            <v>ORO</v>
          </cell>
          <cell r="K726" t="str">
            <v>LAKI-LAKI</v>
          </cell>
          <cell r="P726" t="str">
            <v>Kawin</v>
          </cell>
        </row>
        <row r="727">
          <cell r="C727">
            <v>7</v>
          </cell>
          <cell r="D727">
            <v>4</v>
          </cell>
          <cell r="E727" t="str">
            <v>ORO</v>
          </cell>
          <cell r="K727" t="str">
            <v>PEREMPUAN</v>
          </cell>
          <cell r="P727" t="str">
            <v>Kawin</v>
          </cell>
        </row>
        <row r="728">
          <cell r="C728">
            <v>7</v>
          </cell>
          <cell r="D728">
            <v>4</v>
          </cell>
          <cell r="E728" t="str">
            <v>ORO</v>
          </cell>
          <cell r="K728" t="str">
            <v>PEREMPUAN</v>
          </cell>
          <cell r="P728" t="str">
            <v>Belum Kawin</v>
          </cell>
        </row>
        <row r="729">
          <cell r="C729">
            <v>7</v>
          </cell>
          <cell r="D729">
            <v>4</v>
          </cell>
          <cell r="E729" t="str">
            <v>ORO</v>
          </cell>
          <cell r="K729" t="str">
            <v>PEREMPUAN</v>
          </cell>
          <cell r="P729" t="str">
            <v>Janda/Duda</v>
          </cell>
        </row>
        <row r="730">
          <cell r="C730">
            <v>7</v>
          </cell>
          <cell r="D730">
            <v>4</v>
          </cell>
          <cell r="E730" t="str">
            <v>ORO</v>
          </cell>
          <cell r="K730" t="str">
            <v>LAKI-LAKI</v>
          </cell>
          <cell r="P730" t="str">
            <v>Kawin</v>
          </cell>
        </row>
        <row r="731">
          <cell r="C731">
            <v>7</v>
          </cell>
          <cell r="D731">
            <v>4</v>
          </cell>
          <cell r="E731" t="str">
            <v>ORO</v>
          </cell>
          <cell r="K731" t="str">
            <v>PEREMPUAN</v>
          </cell>
          <cell r="P731" t="str">
            <v>Kawin</v>
          </cell>
        </row>
        <row r="732">
          <cell r="C732">
            <v>7</v>
          </cell>
          <cell r="D732">
            <v>4</v>
          </cell>
          <cell r="E732" t="str">
            <v>ORO</v>
          </cell>
          <cell r="K732" t="str">
            <v>LAKI-LAKI</v>
          </cell>
          <cell r="P732" t="str">
            <v>Belum Kawin</v>
          </cell>
        </row>
        <row r="733">
          <cell r="C733">
            <v>7</v>
          </cell>
          <cell r="D733">
            <v>4</v>
          </cell>
          <cell r="E733" t="str">
            <v>ORO</v>
          </cell>
          <cell r="K733" t="str">
            <v>LAKI-LAKI</v>
          </cell>
          <cell r="P733" t="str">
            <v>Belum Kawin</v>
          </cell>
        </row>
        <row r="734">
          <cell r="C734">
            <v>7</v>
          </cell>
          <cell r="D734">
            <v>4</v>
          </cell>
          <cell r="E734" t="str">
            <v>ORO</v>
          </cell>
          <cell r="K734" t="str">
            <v>PEREMPUAN</v>
          </cell>
          <cell r="P734" t="str">
            <v>Janda/Duda</v>
          </cell>
        </row>
        <row r="735">
          <cell r="C735">
            <v>7</v>
          </cell>
          <cell r="D735">
            <v>4</v>
          </cell>
          <cell r="E735" t="str">
            <v>ORO</v>
          </cell>
          <cell r="K735" t="str">
            <v>LAKI-LAKI</v>
          </cell>
          <cell r="P735" t="str">
            <v>Kawin</v>
          </cell>
        </row>
        <row r="736">
          <cell r="C736">
            <v>7</v>
          </cell>
          <cell r="D736">
            <v>4</v>
          </cell>
          <cell r="E736" t="str">
            <v>ORO</v>
          </cell>
          <cell r="K736" t="str">
            <v>PEREMPUAN</v>
          </cell>
          <cell r="P736" t="str">
            <v>Kawin</v>
          </cell>
        </row>
        <row r="737">
          <cell r="C737">
            <v>7</v>
          </cell>
          <cell r="D737">
            <v>4</v>
          </cell>
          <cell r="E737" t="str">
            <v>ORO</v>
          </cell>
          <cell r="K737" t="str">
            <v>PEREMPUAN</v>
          </cell>
          <cell r="P737" t="str">
            <v>Janda/Duda</v>
          </cell>
        </row>
        <row r="738">
          <cell r="C738">
            <v>7</v>
          </cell>
          <cell r="D738">
            <v>4</v>
          </cell>
          <cell r="E738" t="str">
            <v>ORO</v>
          </cell>
          <cell r="K738" t="str">
            <v>LAKI-LAKI</v>
          </cell>
          <cell r="P738" t="str">
            <v>Kawin</v>
          </cell>
        </row>
        <row r="739">
          <cell r="C739">
            <v>7</v>
          </cell>
          <cell r="D739">
            <v>4</v>
          </cell>
          <cell r="E739" t="str">
            <v>ORO</v>
          </cell>
          <cell r="K739" t="str">
            <v>PEREMPUAN</v>
          </cell>
          <cell r="P739" t="str">
            <v>Kawin</v>
          </cell>
        </row>
        <row r="740">
          <cell r="C740">
            <v>7</v>
          </cell>
          <cell r="D740">
            <v>4</v>
          </cell>
          <cell r="E740" t="str">
            <v>ORO</v>
          </cell>
          <cell r="K740" t="str">
            <v>PEREMPUAN</v>
          </cell>
          <cell r="P740" t="str">
            <v>Belum Kawin</v>
          </cell>
        </row>
        <row r="741">
          <cell r="C741">
            <v>7</v>
          </cell>
          <cell r="D741">
            <v>4</v>
          </cell>
          <cell r="E741" t="str">
            <v>ORO</v>
          </cell>
          <cell r="K741" t="str">
            <v>LAKI-LAKI</v>
          </cell>
          <cell r="P741" t="str">
            <v>Belum Kawin</v>
          </cell>
        </row>
        <row r="742">
          <cell r="C742">
            <v>7</v>
          </cell>
          <cell r="D742">
            <v>4</v>
          </cell>
          <cell r="E742" t="str">
            <v>ORO</v>
          </cell>
          <cell r="K742" t="str">
            <v>LAKI-LAKI</v>
          </cell>
          <cell r="P742" t="str">
            <v>Kawin</v>
          </cell>
        </row>
        <row r="743">
          <cell r="C743">
            <v>7</v>
          </cell>
          <cell r="D743">
            <v>4</v>
          </cell>
          <cell r="E743" t="str">
            <v>ORO</v>
          </cell>
          <cell r="K743" t="str">
            <v>PEREMPUAN</v>
          </cell>
          <cell r="P743" t="str">
            <v>Kawin</v>
          </cell>
        </row>
        <row r="744">
          <cell r="C744">
            <v>7</v>
          </cell>
          <cell r="D744">
            <v>4</v>
          </cell>
          <cell r="E744" t="str">
            <v>ORO</v>
          </cell>
          <cell r="K744" t="str">
            <v>LAKI-LAKI</v>
          </cell>
          <cell r="P744" t="str">
            <v>Belum Kawin</v>
          </cell>
        </row>
        <row r="745">
          <cell r="C745">
            <v>7</v>
          </cell>
          <cell r="D745">
            <v>4</v>
          </cell>
          <cell r="E745" t="str">
            <v>ORO</v>
          </cell>
          <cell r="K745" t="str">
            <v>PEREMPUAN</v>
          </cell>
          <cell r="P745" t="str">
            <v>Belum Kawin</v>
          </cell>
        </row>
        <row r="746">
          <cell r="C746">
            <v>7</v>
          </cell>
          <cell r="D746">
            <v>4</v>
          </cell>
          <cell r="E746" t="str">
            <v>ORO</v>
          </cell>
          <cell r="K746" t="str">
            <v>PEREMPUAN</v>
          </cell>
          <cell r="P746" t="str">
            <v>Belum Kawin</v>
          </cell>
        </row>
        <row r="747">
          <cell r="C747">
            <v>7</v>
          </cell>
          <cell r="D747">
            <v>4</v>
          </cell>
          <cell r="E747" t="str">
            <v>ORO</v>
          </cell>
          <cell r="K747" t="str">
            <v>LAKI-LAKI</v>
          </cell>
          <cell r="P747" t="str">
            <v>Kawin</v>
          </cell>
        </row>
        <row r="748">
          <cell r="C748">
            <v>7</v>
          </cell>
          <cell r="D748">
            <v>4</v>
          </cell>
          <cell r="E748" t="str">
            <v>ORO</v>
          </cell>
          <cell r="K748" t="str">
            <v>PEREMPUAN</v>
          </cell>
          <cell r="P748" t="str">
            <v>Kawin</v>
          </cell>
        </row>
        <row r="749">
          <cell r="C749">
            <v>7</v>
          </cell>
          <cell r="D749">
            <v>4</v>
          </cell>
          <cell r="E749" t="str">
            <v>ORO</v>
          </cell>
          <cell r="K749" t="str">
            <v>PEREMPUAN</v>
          </cell>
          <cell r="P749" t="str">
            <v>Belum Kawin</v>
          </cell>
        </row>
        <row r="750">
          <cell r="C750">
            <v>7</v>
          </cell>
          <cell r="D750">
            <v>4</v>
          </cell>
          <cell r="E750" t="str">
            <v>ORO</v>
          </cell>
          <cell r="K750" t="str">
            <v>PEREMPUAN</v>
          </cell>
          <cell r="P750" t="str">
            <v>Belum Kawin</v>
          </cell>
        </row>
        <row r="751">
          <cell r="C751">
            <v>7</v>
          </cell>
          <cell r="D751">
            <v>4</v>
          </cell>
          <cell r="E751" t="str">
            <v>ORO</v>
          </cell>
          <cell r="K751" t="str">
            <v>LAKI-LAKI</v>
          </cell>
          <cell r="P751" t="str">
            <v>Kawin</v>
          </cell>
        </row>
        <row r="752">
          <cell r="C752">
            <v>7</v>
          </cell>
          <cell r="D752">
            <v>4</v>
          </cell>
          <cell r="E752" t="str">
            <v>ORO</v>
          </cell>
          <cell r="K752" t="str">
            <v>PEREMPUAN</v>
          </cell>
          <cell r="P752" t="str">
            <v>Kawin</v>
          </cell>
        </row>
        <row r="753">
          <cell r="C753">
            <v>7</v>
          </cell>
          <cell r="D753">
            <v>4</v>
          </cell>
          <cell r="E753" t="str">
            <v>ORO</v>
          </cell>
          <cell r="K753" t="str">
            <v>PEREMPUAN</v>
          </cell>
          <cell r="P753" t="str">
            <v>Belum Kawin</v>
          </cell>
        </row>
        <row r="754">
          <cell r="C754">
            <v>7</v>
          </cell>
          <cell r="D754">
            <v>4</v>
          </cell>
          <cell r="E754" t="str">
            <v>ORO</v>
          </cell>
          <cell r="K754" t="str">
            <v>LAKI-LAKI</v>
          </cell>
          <cell r="P754" t="str">
            <v>Belum Kawin</v>
          </cell>
        </row>
        <row r="755">
          <cell r="C755">
            <v>7</v>
          </cell>
          <cell r="D755">
            <v>4</v>
          </cell>
          <cell r="E755" t="str">
            <v>ORO</v>
          </cell>
          <cell r="K755" t="str">
            <v>LAKI-LAKI</v>
          </cell>
          <cell r="P755" t="str">
            <v>Belum Kawin</v>
          </cell>
        </row>
        <row r="756">
          <cell r="C756">
            <v>8</v>
          </cell>
          <cell r="D756">
            <v>4</v>
          </cell>
          <cell r="E756" t="str">
            <v>ORO</v>
          </cell>
          <cell r="K756" t="str">
            <v>LAKI-LAKI</v>
          </cell>
          <cell r="P756" t="str">
            <v>Kawin</v>
          </cell>
        </row>
        <row r="757">
          <cell r="C757">
            <v>8</v>
          </cell>
          <cell r="D757">
            <v>4</v>
          </cell>
          <cell r="E757" t="str">
            <v>ORO</v>
          </cell>
          <cell r="K757" t="str">
            <v>PEREMPUAN</v>
          </cell>
          <cell r="P757" t="str">
            <v>Kawin</v>
          </cell>
        </row>
        <row r="758">
          <cell r="C758">
            <v>8</v>
          </cell>
          <cell r="D758">
            <v>4</v>
          </cell>
          <cell r="E758" t="str">
            <v>ORO</v>
          </cell>
          <cell r="K758" t="str">
            <v>LAKI-LAKI</v>
          </cell>
          <cell r="P758" t="str">
            <v>Kawin</v>
          </cell>
        </row>
        <row r="759">
          <cell r="C759">
            <v>8</v>
          </cell>
          <cell r="D759">
            <v>4</v>
          </cell>
          <cell r="E759" t="str">
            <v>ORO</v>
          </cell>
          <cell r="K759" t="str">
            <v>PEREMPUAN</v>
          </cell>
          <cell r="P759" t="str">
            <v>Kawin</v>
          </cell>
        </row>
        <row r="760">
          <cell r="C760">
            <v>8</v>
          </cell>
          <cell r="D760">
            <v>4</v>
          </cell>
          <cell r="E760" t="str">
            <v>ORO</v>
          </cell>
          <cell r="K760" t="str">
            <v>PEREMPUAN</v>
          </cell>
          <cell r="P760" t="str">
            <v>Belum Kawin</v>
          </cell>
        </row>
        <row r="761">
          <cell r="C761">
            <v>8</v>
          </cell>
          <cell r="D761">
            <v>4</v>
          </cell>
          <cell r="E761" t="str">
            <v>ORO</v>
          </cell>
          <cell r="K761" t="str">
            <v>LAKI-LAKI</v>
          </cell>
          <cell r="P761" t="str">
            <v>Kawin</v>
          </cell>
        </row>
        <row r="762">
          <cell r="C762">
            <v>8</v>
          </cell>
          <cell r="D762">
            <v>4</v>
          </cell>
          <cell r="E762" t="str">
            <v>ORO</v>
          </cell>
          <cell r="K762" t="str">
            <v>PEREMPUAN</v>
          </cell>
          <cell r="P762" t="str">
            <v>Kawin</v>
          </cell>
        </row>
        <row r="763">
          <cell r="C763">
            <v>8</v>
          </cell>
          <cell r="D763">
            <v>4</v>
          </cell>
          <cell r="E763" t="str">
            <v>ORO</v>
          </cell>
          <cell r="K763" t="str">
            <v>PEREMPUAN</v>
          </cell>
          <cell r="P763" t="str">
            <v>Belum Kawin</v>
          </cell>
        </row>
        <row r="764">
          <cell r="C764">
            <v>8</v>
          </cell>
          <cell r="D764">
            <v>4</v>
          </cell>
          <cell r="E764" t="str">
            <v>ORO</v>
          </cell>
          <cell r="K764" t="str">
            <v>LAKI-LAKI</v>
          </cell>
          <cell r="P764" t="str">
            <v>Kawin</v>
          </cell>
        </row>
        <row r="765">
          <cell r="C765">
            <v>8</v>
          </cell>
          <cell r="D765">
            <v>4</v>
          </cell>
          <cell r="E765" t="str">
            <v>ORO</v>
          </cell>
          <cell r="K765" t="str">
            <v>PEREMPUAN</v>
          </cell>
          <cell r="P765" t="str">
            <v>Kawin</v>
          </cell>
        </row>
        <row r="766">
          <cell r="C766">
            <v>8</v>
          </cell>
          <cell r="D766">
            <v>4</v>
          </cell>
          <cell r="E766" t="str">
            <v>ORO</v>
          </cell>
          <cell r="K766" t="str">
            <v>LAKI-LAKI</v>
          </cell>
          <cell r="P766" t="str">
            <v>Belum Kawin</v>
          </cell>
        </row>
        <row r="767">
          <cell r="C767">
            <v>8</v>
          </cell>
          <cell r="D767">
            <v>4</v>
          </cell>
          <cell r="E767" t="str">
            <v>ORO</v>
          </cell>
          <cell r="K767" t="str">
            <v>LAKI-LAKI</v>
          </cell>
          <cell r="P767" t="str">
            <v>Belum Kawin</v>
          </cell>
        </row>
        <row r="768">
          <cell r="C768">
            <v>8</v>
          </cell>
          <cell r="D768">
            <v>4</v>
          </cell>
          <cell r="E768" t="str">
            <v>ORO</v>
          </cell>
          <cell r="K768" t="str">
            <v>PEREMPUAN</v>
          </cell>
          <cell r="P768" t="str">
            <v>Belum Kawin</v>
          </cell>
        </row>
        <row r="769">
          <cell r="C769">
            <v>8</v>
          </cell>
          <cell r="D769">
            <v>4</v>
          </cell>
          <cell r="E769" t="str">
            <v>ORO</v>
          </cell>
          <cell r="K769" t="str">
            <v>LAKI-LAKI</v>
          </cell>
          <cell r="P769" t="str">
            <v>Kawin</v>
          </cell>
        </row>
        <row r="770">
          <cell r="C770">
            <v>8</v>
          </cell>
          <cell r="D770">
            <v>4</v>
          </cell>
          <cell r="E770" t="str">
            <v>ORO</v>
          </cell>
          <cell r="K770" t="str">
            <v>PEREMPUAN</v>
          </cell>
          <cell r="P770" t="str">
            <v>Kawin</v>
          </cell>
        </row>
        <row r="771">
          <cell r="C771">
            <v>8</v>
          </cell>
          <cell r="D771">
            <v>4</v>
          </cell>
          <cell r="E771" t="str">
            <v>ORO</v>
          </cell>
          <cell r="K771" t="str">
            <v>LAKI-LAKI</v>
          </cell>
          <cell r="P771" t="str">
            <v>Belum Kawin</v>
          </cell>
        </row>
        <row r="772">
          <cell r="C772">
            <v>8</v>
          </cell>
          <cell r="D772">
            <v>4</v>
          </cell>
          <cell r="E772" t="str">
            <v>ORO</v>
          </cell>
          <cell r="K772" t="str">
            <v>LAKI-LAKI</v>
          </cell>
          <cell r="P772" t="str">
            <v>Kawin</v>
          </cell>
        </row>
        <row r="773">
          <cell r="C773">
            <v>8</v>
          </cell>
          <cell r="D773">
            <v>4</v>
          </cell>
          <cell r="E773" t="str">
            <v>ORO</v>
          </cell>
          <cell r="K773" t="str">
            <v>PEREMPUAN</v>
          </cell>
          <cell r="P773" t="str">
            <v>Kawin</v>
          </cell>
        </row>
        <row r="774">
          <cell r="C774">
            <v>8</v>
          </cell>
          <cell r="D774">
            <v>4</v>
          </cell>
          <cell r="E774" t="str">
            <v>ORO</v>
          </cell>
          <cell r="K774" t="str">
            <v>LAKI-LAKI</v>
          </cell>
          <cell r="P774" t="str">
            <v>Janda/Duda</v>
          </cell>
        </row>
        <row r="775">
          <cell r="C775">
            <v>8</v>
          </cell>
          <cell r="D775">
            <v>4</v>
          </cell>
          <cell r="E775" t="str">
            <v>ORO</v>
          </cell>
          <cell r="K775" t="str">
            <v>PEREMPUAN</v>
          </cell>
          <cell r="P775" t="str">
            <v>Belum Kawin</v>
          </cell>
        </row>
        <row r="776">
          <cell r="C776">
            <v>8</v>
          </cell>
          <cell r="D776">
            <v>4</v>
          </cell>
          <cell r="E776" t="str">
            <v>ORO</v>
          </cell>
          <cell r="K776" t="str">
            <v>LAKI-LAKI</v>
          </cell>
          <cell r="P776" t="str">
            <v>Belum Kawin</v>
          </cell>
        </row>
        <row r="777">
          <cell r="C777">
            <v>8</v>
          </cell>
          <cell r="D777">
            <v>4</v>
          </cell>
          <cell r="E777" t="str">
            <v>ORO</v>
          </cell>
          <cell r="K777" t="str">
            <v>PEREMPUAN</v>
          </cell>
          <cell r="P777" t="str">
            <v>Belum Kawin</v>
          </cell>
        </row>
        <row r="778">
          <cell r="C778">
            <v>8</v>
          </cell>
          <cell r="D778">
            <v>4</v>
          </cell>
          <cell r="E778" t="str">
            <v>ORO</v>
          </cell>
          <cell r="K778" t="str">
            <v>LAKI-LAKI</v>
          </cell>
          <cell r="P778" t="str">
            <v>Kawin</v>
          </cell>
        </row>
        <row r="779">
          <cell r="C779">
            <v>8</v>
          </cell>
          <cell r="D779">
            <v>4</v>
          </cell>
          <cell r="E779" t="str">
            <v>ORO</v>
          </cell>
          <cell r="K779" t="str">
            <v>PEREMPUAN</v>
          </cell>
          <cell r="P779" t="str">
            <v>Kawin</v>
          </cell>
        </row>
        <row r="780">
          <cell r="C780">
            <v>8</v>
          </cell>
          <cell r="D780">
            <v>4</v>
          </cell>
          <cell r="E780" t="str">
            <v>ORO</v>
          </cell>
          <cell r="K780" t="str">
            <v>LAKI-LAKI</v>
          </cell>
          <cell r="P780" t="str">
            <v>Belum Kawin</v>
          </cell>
        </row>
        <row r="781">
          <cell r="C781">
            <v>8</v>
          </cell>
          <cell r="D781">
            <v>4</v>
          </cell>
          <cell r="E781" t="str">
            <v>ORO</v>
          </cell>
          <cell r="K781" t="str">
            <v>PEREMPUAN</v>
          </cell>
          <cell r="P781" t="str">
            <v>Belum Kawin</v>
          </cell>
        </row>
        <row r="782">
          <cell r="C782">
            <v>8</v>
          </cell>
          <cell r="D782">
            <v>4</v>
          </cell>
          <cell r="E782" t="str">
            <v>ORO</v>
          </cell>
          <cell r="K782" t="str">
            <v>LAKI-LAKI</v>
          </cell>
          <cell r="P782" t="str">
            <v>Kawin</v>
          </cell>
        </row>
        <row r="783">
          <cell r="C783">
            <v>8</v>
          </cell>
          <cell r="D783">
            <v>4</v>
          </cell>
          <cell r="E783" t="str">
            <v>ORO</v>
          </cell>
          <cell r="K783" t="str">
            <v>PEREMPUAN</v>
          </cell>
          <cell r="P783" t="str">
            <v>Kawin</v>
          </cell>
        </row>
        <row r="784">
          <cell r="C784">
            <v>8</v>
          </cell>
          <cell r="D784">
            <v>4</v>
          </cell>
          <cell r="E784" t="str">
            <v>ORO</v>
          </cell>
          <cell r="K784" t="str">
            <v>PEREMPUAN</v>
          </cell>
          <cell r="P784" t="str">
            <v>Belum Kawin</v>
          </cell>
        </row>
        <row r="785">
          <cell r="C785">
            <v>8</v>
          </cell>
          <cell r="D785">
            <v>4</v>
          </cell>
          <cell r="E785" t="str">
            <v>ORO</v>
          </cell>
          <cell r="K785" t="str">
            <v>LAKI-LAKI</v>
          </cell>
          <cell r="P785" t="str">
            <v>Kawin</v>
          </cell>
        </row>
        <row r="786">
          <cell r="C786">
            <v>8</v>
          </cell>
          <cell r="D786">
            <v>4</v>
          </cell>
          <cell r="E786" t="str">
            <v>ORO</v>
          </cell>
          <cell r="K786" t="str">
            <v>PEREMPUAN</v>
          </cell>
          <cell r="P786" t="str">
            <v>Kawin</v>
          </cell>
        </row>
        <row r="787">
          <cell r="C787">
            <v>8</v>
          </cell>
          <cell r="D787">
            <v>4</v>
          </cell>
          <cell r="E787" t="str">
            <v>ORO</v>
          </cell>
          <cell r="K787" t="str">
            <v>LAKI-LAKI</v>
          </cell>
          <cell r="P787" t="str">
            <v>Belum Kawin</v>
          </cell>
        </row>
        <row r="788">
          <cell r="C788">
            <v>8</v>
          </cell>
          <cell r="D788">
            <v>4</v>
          </cell>
          <cell r="E788" t="str">
            <v>ORO</v>
          </cell>
          <cell r="K788" t="str">
            <v>LAKI-LAKI</v>
          </cell>
          <cell r="P788" t="str">
            <v>Kawin</v>
          </cell>
        </row>
        <row r="789">
          <cell r="C789">
            <v>8</v>
          </cell>
          <cell r="D789">
            <v>4</v>
          </cell>
          <cell r="E789" t="str">
            <v>ORO</v>
          </cell>
          <cell r="K789" t="str">
            <v>LAKI-LAKI</v>
          </cell>
          <cell r="P789" t="str">
            <v>Belum Kawin</v>
          </cell>
        </row>
        <row r="790">
          <cell r="C790">
            <v>8</v>
          </cell>
          <cell r="D790">
            <v>4</v>
          </cell>
          <cell r="E790" t="str">
            <v>ORO</v>
          </cell>
          <cell r="K790" t="str">
            <v>LAKI-LAKI</v>
          </cell>
          <cell r="P790" t="str">
            <v>Kawin</v>
          </cell>
        </row>
        <row r="791">
          <cell r="C791">
            <v>8</v>
          </cell>
          <cell r="D791">
            <v>4</v>
          </cell>
          <cell r="E791" t="str">
            <v>ORO</v>
          </cell>
          <cell r="K791" t="str">
            <v>LAKI-LAKI</v>
          </cell>
          <cell r="P791" t="str">
            <v>Belum Kawin</v>
          </cell>
        </row>
        <row r="792">
          <cell r="C792">
            <v>8</v>
          </cell>
          <cell r="D792">
            <v>4</v>
          </cell>
          <cell r="E792" t="str">
            <v>ORO</v>
          </cell>
          <cell r="K792" t="str">
            <v>LAKI-LAKI</v>
          </cell>
          <cell r="P792" t="str">
            <v>Kawin</v>
          </cell>
        </row>
        <row r="793">
          <cell r="C793">
            <v>8</v>
          </cell>
          <cell r="D793">
            <v>4</v>
          </cell>
          <cell r="E793" t="str">
            <v>ORO</v>
          </cell>
          <cell r="K793" t="str">
            <v>PEREMPUAN</v>
          </cell>
          <cell r="P793" t="str">
            <v>Kawin</v>
          </cell>
        </row>
        <row r="794">
          <cell r="C794">
            <v>8</v>
          </cell>
          <cell r="D794">
            <v>4</v>
          </cell>
          <cell r="E794" t="str">
            <v>ORO</v>
          </cell>
          <cell r="K794" t="str">
            <v>LAKI-LAKI</v>
          </cell>
          <cell r="P794" t="str">
            <v>Kawin</v>
          </cell>
        </row>
        <row r="795">
          <cell r="C795">
            <v>8</v>
          </cell>
          <cell r="D795">
            <v>4</v>
          </cell>
          <cell r="E795" t="str">
            <v>ORO</v>
          </cell>
          <cell r="K795" t="str">
            <v>PEREMPUAN</v>
          </cell>
          <cell r="P795" t="str">
            <v>Kawin</v>
          </cell>
        </row>
        <row r="796">
          <cell r="C796">
            <v>8</v>
          </cell>
          <cell r="D796">
            <v>4</v>
          </cell>
          <cell r="E796" t="str">
            <v>ORO</v>
          </cell>
          <cell r="K796" t="str">
            <v>PEREMPUAN</v>
          </cell>
          <cell r="P796" t="str">
            <v>Belum Kawin</v>
          </cell>
        </row>
        <row r="797">
          <cell r="C797">
            <v>8</v>
          </cell>
          <cell r="D797">
            <v>4</v>
          </cell>
          <cell r="E797" t="str">
            <v>ORO</v>
          </cell>
          <cell r="K797" t="str">
            <v>LAKI-LAKI</v>
          </cell>
          <cell r="P797" t="str">
            <v>Kawin</v>
          </cell>
        </row>
        <row r="798">
          <cell r="C798">
            <v>8</v>
          </cell>
          <cell r="D798">
            <v>4</v>
          </cell>
          <cell r="E798" t="str">
            <v>ORO</v>
          </cell>
          <cell r="K798" t="str">
            <v>PEREMPUAN</v>
          </cell>
          <cell r="P798" t="str">
            <v>Kawin</v>
          </cell>
        </row>
        <row r="799">
          <cell r="C799">
            <v>8</v>
          </cell>
          <cell r="D799">
            <v>4</v>
          </cell>
          <cell r="E799" t="str">
            <v>ORO</v>
          </cell>
          <cell r="K799" t="str">
            <v>PEREMPUAN</v>
          </cell>
          <cell r="P799" t="str">
            <v>Belum Kawin</v>
          </cell>
        </row>
        <row r="800">
          <cell r="C800">
            <v>8</v>
          </cell>
          <cell r="D800">
            <v>4</v>
          </cell>
          <cell r="E800" t="str">
            <v>ORO</v>
          </cell>
          <cell r="K800" t="str">
            <v>PEREMPUAN</v>
          </cell>
          <cell r="P800" t="str">
            <v>Belum Kawin</v>
          </cell>
        </row>
        <row r="801">
          <cell r="C801">
            <v>8</v>
          </cell>
          <cell r="D801">
            <v>4</v>
          </cell>
          <cell r="E801" t="str">
            <v>ORO</v>
          </cell>
          <cell r="K801" t="str">
            <v>LAKI-LAKI</v>
          </cell>
          <cell r="P801" t="str">
            <v>Belum Kawin</v>
          </cell>
        </row>
        <row r="802">
          <cell r="C802">
            <v>8</v>
          </cell>
          <cell r="D802">
            <v>4</v>
          </cell>
          <cell r="E802" t="str">
            <v>ORO</v>
          </cell>
          <cell r="K802" t="str">
            <v>LAKI-LAKI</v>
          </cell>
          <cell r="P802" t="str">
            <v>Kawin</v>
          </cell>
        </row>
        <row r="803">
          <cell r="C803">
            <v>8</v>
          </cell>
          <cell r="D803">
            <v>4</v>
          </cell>
          <cell r="E803" t="str">
            <v>ORO</v>
          </cell>
          <cell r="K803" t="str">
            <v>PEREMPUAN</v>
          </cell>
          <cell r="P803" t="str">
            <v>Kawin</v>
          </cell>
        </row>
        <row r="804">
          <cell r="C804">
            <v>8</v>
          </cell>
          <cell r="D804">
            <v>4</v>
          </cell>
          <cell r="E804" t="str">
            <v>ORO</v>
          </cell>
          <cell r="K804" t="str">
            <v>LAKI-LAKI</v>
          </cell>
          <cell r="P804" t="str">
            <v>Belum Kawin</v>
          </cell>
        </row>
        <row r="805">
          <cell r="C805">
            <v>8</v>
          </cell>
          <cell r="D805">
            <v>4</v>
          </cell>
          <cell r="E805" t="str">
            <v>ORO</v>
          </cell>
          <cell r="K805" t="str">
            <v>LAKI-LAKI</v>
          </cell>
          <cell r="P805" t="str">
            <v>Kawin</v>
          </cell>
        </row>
        <row r="806">
          <cell r="C806">
            <v>8</v>
          </cell>
          <cell r="D806">
            <v>4</v>
          </cell>
          <cell r="E806" t="str">
            <v>ORO</v>
          </cell>
          <cell r="K806" t="str">
            <v>PEREMPUAN</v>
          </cell>
          <cell r="P806" t="str">
            <v>Kawin</v>
          </cell>
        </row>
        <row r="807">
          <cell r="C807">
            <v>8</v>
          </cell>
          <cell r="D807">
            <v>4</v>
          </cell>
          <cell r="E807" t="str">
            <v>ORO</v>
          </cell>
          <cell r="K807" t="str">
            <v>PEREMPUAN</v>
          </cell>
          <cell r="P807" t="str">
            <v>Belum Kawin</v>
          </cell>
        </row>
        <row r="808">
          <cell r="C808">
            <v>8</v>
          </cell>
          <cell r="D808">
            <v>4</v>
          </cell>
          <cell r="E808" t="str">
            <v>ORO</v>
          </cell>
          <cell r="K808" t="str">
            <v>PEREMPUAN</v>
          </cell>
          <cell r="P808" t="str">
            <v>Janda/Duda</v>
          </cell>
        </row>
        <row r="809">
          <cell r="C809">
            <v>8</v>
          </cell>
          <cell r="D809">
            <v>4</v>
          </cell>
          <cell r="E809" t="str">
            <v>ORO</v>
          </cell>
          <cell r="K809" t="str">
            <v>LAKI-LAKI</v>
          </cell>
          <cell r="P809" t="str">
            <v>Kawin</v>
          </cell>
        </row>
        <row r="810">
          <cell r="C810">
            <v>8</v>
          </cell>
          <cell r="D810">
            <v>4</v>
          </cell>
          <cell r="E810" t="str">
            <v>ORO</v>
          </cell>
          <cell r="K810" t="str">
            <v>PEREMPUAN</v>
          </cell>
          <cell r="P810" t="str">
            <v>Kawin</v>
          </cell>
        </row>
        <row r="811">
          <cell r="C811">
            <v>8</v>
          </cell>
          <cell r="D811">
            <v>4</v>
          </cell>
          <cell r="E811" t="str">
            <v>ORO</v>
          </cell>
          <cell r="K811" t="str">
            <v>LAKI-LAKI</v>
          </cell>
          <cell r="P811" t="str">
            <v>Kawin</v>
          </cell>
        </row>
        <row r="812">
          <cell r="C812">
            <v>8</v>
          </cell>
          <cell r="D812">
            <v>4</v>
          </cell>
          <cell r="E812" t="str">
            <v>ORO</v>
          </cell>
          <cell r="K812" t="str">
            <v>PEREMPUAN</v>
          </cell>
          <cell r="P812" t="str">
            <v>Kawin</v>
          </cell>
        </row>
        <row r="813">
          <cell r="C813">
            <v>8</v>
          </cell>
          <cell r="D813">
            <v>4</v>
          </cell>
          <cell r="E813" t="str">
            <v>ORO</v>
          </cell>
          <cell r="K813" t="str">
            <v>PEREMPUAN</v>
          </cell>
          <cell r="P813" t="str">
            <v>Belum Kawin</v>
          </cell>
        </row>
        <row r="814">
          <cell r="C814">
            <v>8</v>
          </cell>
          <cell r="D814">
            <v>4</v>
          </cell>
          <cell r="E814" t="str">
            <v>ORO</v>
          </cell>
          <cell r="K814" t="str">
            <v>LAKI-LAKI</v>
          </cell>
          <cell r="P814" t="str">
            <v>Belum Kawin</v>
          </cell>
        </row>
        <row r="815">
          <cell r="C815">
            <v>8</v>
          </cell>
          <cell r="D815">
            <v>4</v>
          </cell>
          <cell r="E815" t="str">
            <v>ORO</v>
          </cell>
          <cell r="K815" t="str">
            <v>LAKI-LAKI</v>
          </cell>
          <cell r="P815" t="str">
            <v>Belum Kawin</v>
          </cell>
        </row>
        <row r="816">
          <cell r="C816">
            <v>8</v>
          </cell>
          <cell r="D816">
            <v>4</v>
          </cell>
          <cell r="E816" t="str">
            <v>ORO</v>
          </cell>
          <cell r="K816" t="str">
            <v>LAKI-LAKI</v>
          </cell>
          <cell r="P816" t="str">
            <v>Kawin</v>
          </cell>
        </row>
        <row r="817">
          <cell r="C817">
            <v>8</v>
          </cell>
          <cell r="D817">
            <v>4</v>
          </cell>
          <cell r="E817" t="str">
            <v>ORO</v>
          </cell>
          <cell r="K817" t="str">
            <v>PEREMPUAN</v>
          </cell>
          <cell r="P817" t="str">
            <v>Kawin</v>
          </cell>
        </row>
        <row r="818">
          <cell r="C818">
            <v>8</v>
          </cell>
          <cell r="D818">
            <v>4</v>
          </cell>
          <cell r="E818" t="str">
            <v>ORO</v>
          </cell>
          <cell r="K818" t="str">
            <v>PEREMPUAN</v>
          </cell>
          <cell r="P818" t="str">
            <v>Belum Kawin</v>
          </cell>
        </row>
        <row r="819">
          <cell r="C819">
            <v>8</v>
          </cell>
          <cell r="D819">
            <v>4</v>
          </cell>
          <cell r="E819" t="str">
            <v>ORO</v>
          </cell>
          <cell r="K819" t="str">
            <v>PEREMPUAN</v>
          </cell>
          <cell r="P819" t="str">
            <v>Janda/Duda</v>
          </cell>
        </row>
        <row r="820">
          <cell r="C820">
            <v>8</v>
          </cell>
          <cell r="D820">
            <v>4</v>
          </cell>
          <cell r="E820" t="str">
            <v>ORO</v>
          </cell>
          <cell r="K820" t="str">
            <v>LAKI-LAKI</v>
          </cell>
          <cell r="P820" t="str">
            <v>Janda/Duda</v>
          </cell>
        </row>
        <row r="821">
          <cell r="C821">
            <v>8</v>
          </cell>
          <cell r="D821">
            <v>4</v>
          </cell>
          <cell r="E821" t="str">
            <v>ORO</v>
          </cell>
          <cell r="K821" t="str">
            <v>LAKI-LAKI</v>
          </cell>
          <cell r="P821" t="str">
            <v>Kawin</v>
          </cell>
        </row>
        <row r="822">
          <cell r="C822">
            <v>8</v>
          </cell>
          <cell r="D822">
            <v>4</v>
          </cell>
          <cell r="E822" t="str">
            <v>ORO</v>
          </cell>
          <cell r="K822" t="str">
            <v>PEREMPUAN</v>
          </cell>
          <cell r="P822" t="str">
            <v>Kawin</v>
          </cell>
        </row>
        <row r="823">
          <cell r="C823">
            <v>8</v>
          </cell>
          <cell r="D823">
            <v>4</v>
          </cell>
          <cell r="E823" t="str">
            <v>ORO</v>
          </cell>
          <cell r="K823" t="str">
            <v>LAKI-LAKI</v>
          </cell>
          <cell r="P823" t="str">
            <v>Kawin</v>
          </cell>
        </row>
        <row r="824">
          <cell r="C824">
            <v>8</v>
          </cell>
          <cell r="D824">
            <v>4</v>
          </cell>
          <cell r="E824" t="str">
            <v>ORO</v>
          </cell>
          <cell r="K824" t="str">
            <v>PEREMPUAN</v>
          </cell>
          <cell r="P824" t="str">
            <v>Kawin</v>
          </cell>
        </row>
        <row r="825">
          <cell r="C825">
            <v>8</v>
          </cell>
          <cell r="D825">
            <v>4</v>
          </cell>
          <cell r="E825" t="str">
            <v>ORO</v>
          </cell>
          <cell r="K825" t="str">
            <v>LAKI-LAKI</v>
          </cell>
          <cell r="P825" t="str">
            <v>Kawin</v>
          </cell>
        </row>
        <row r="826">
          <cell r="C826">
            <v>8</v>
          </cell>
          <cell r="D826">
            <v>4</v>
          </cell>
          <cell r="E826" t="str">
            <v>ORO</v>
          </cell>
          <cell r="K826" t="str">
            <v>PEREMPUAN</v>
          </cell>
          <cell r="P826" t="str">
            <v>Kawin</v>
          </cell>
        </row>
        <row r="827">
          <cell r="C827">
            <v>8</v>
          </cell>
          <cell r="D827">
            <v>4</v>
          </cell>
          <cell r="E827" t="str">
            <v>ORO</v>
          </cell>
          <cell r="K827" t="str">
            <v>LAKI-LAKI</v>
          </cell>
          <cell r="P827" t="str">
            <v>Kawin</v>
          </cell>
        </row>
        <row r="828">
          <cell r="C828">
            <v>8</v>
          </cell>
          <cell r="D828">
            <v>4</v>
          </cell>
          <cell r="E828" t="str">
            <v>ORO</v>
          </cell>
          <cell r="K828" t="str">
            <v>PEREMPUAN</v>
          </cell>
          <cell r="P828" t="str">
            <v>Kawin</v>
          </cell>
        </row>
        <row r="829">
          <cell r="C829">
            <v>8</v>
          </cell>
          <cell r="D829">
            <v>4</v>
          </cell>
          <cell r="E829" t="str">
            <v>ORO</v>
          </cell>
          <cell r="K829" t="str">
            <v>LAKI-LAKI</v>
          </cell>
          <cell r="P829" t="str">
            <v>Belum Kawin</v>
          </cell>
        </row>
        <row r="830">
          <cell r="C830">
            <v>8</v>
          </cell>
          <cell r="D830">
            <v>4</v>
          </cell>
          <cell r="E830" t="str">
            <v>ORO</v>
          </cell>
          <cell r="K830" t="str">
            <v>LAKI-LAKI</v>
          </cell>
          <cell r="P830" t="str">
            <v>Belum Kawin</v>
          </cell>
        </row>
        <row r="831">
          <cell r="C831">
            <v>8</v>
          </cell>
          <cell r="D831">
            <v>4</v>
          </cell>
          <cell r="E831" t="str">
            <v>ORO</v>
          </cell>
          <cell r="K831" t="str">
            <v>LAKI-LAKI</v>
          </cell>
          <cell r="P831" t="str">
            <v>Kawin</v>
          </cell>
        </row>
        <row r="832">
          <cell r="C832">
            <v>8</v>
          </cell>
          <cell r="D832">
            <v>4</v>
          </cell>
          <cell r="E832" t="str">
            <v>ORO</v>
          </cell>
          <cell r="K832" t="str">
            <v>PEREMPUAN</v>
          </cell>
          <cell r="P832" t="str">
            <v>Kawin</v>
          </cell>
        </row>
        <row r="833">
          <cell r="C833">
            <v>8</v>
          </cell>
          <cell r="D833">
            <v>4</v>
          </cell>
          <cell r="E833" t="str">
            <v>ORO</v>
          </cell>
          <cell r="K833" t="str">
            <v>LAKI-LAKI</v>
          </cell>
          <cell r="P833" t="str">
            <v>Belum Kawin</v>
          </cell>
        </row>
        <row r="834">
          <cell r="C834">
            <v>8</v>
          </cell>
          <cell r="D834">
            <v>4</v>
          </cell>
          <cell r="E834" t="str">
            <v>ORO</v>
          </cell>
          <cell r="K834" t="str">
            <v>PEREMPUAN</v>
          </cell>
          <cell r="P834" t="str">
            <v>Belum Kawin</v>
          </cell>
        </row>
        <row r="835">
          <cell r="C835">
            <v>8</v>
          </cell>
          <cell r="D835">
            <v>4</v>
          </cell>
          <cell r="E835" t="str">
            <v>ORO</v>
          </cell>
          <cell r="K835" t="str">
            <v>LAKI-LAKI</v>
          </cell>
          <cell r="P835" t="str">
            <v>Kawin</v>
          </cell>
        </row>
        <row r="836">
          <cell r="C836">
            <v>8</v>
          </cell>
          <cell r="D836">
            <v>4</v>
          </cell>
          <cell r="E836" t="str">
            <v>ORO</v>
          </cell>
          <cell r="K836" t="str">
            <v>PEREMPUAN</v>
          </cell>
          <cell r="P836" t="str">
            <v>Kawin</v>
          </cell>
        </row>
        <row r="837">
          <cell r="C837">
            <v>8</v>
          </cell>
          <cell r="D837">
            <v>4</v>
          </cell>
          <cell r="E837" t="str">
            <v>ORO</v>
          </cell>
          <cell r="K837" t="str">
            <v>LAKI-LAKI</v>
          </cell>
          <cell r="P837" t="str">
            <v>Kawin</v>
          </cell>
        </row>
        <row r="838">
          <cell r="C838">
            <v>8</v>
          </cell>
          <cell r="D838">
            <v>4</v>
          </cell>
          <cell r="E838" t="str">
            <v>ORO</v>
          </cell>
          <cell r="K838" t="str">
            <v>PEREMPUAN</v>
          </cell>
          <cell r="P838" t="str">
            <v>Kawin</v>
          </cell>
        </row>
        <row r="839">
          <cell r="C839">
            <v>8</v>
          </cell>
          <cell r="D839">
            <v>4</v>
          </cell>
          <cell r="E839" t="str">
            <v>ORO</v>
          </cell>
          <cell r="K839" t="str">
            <v>PEREMPUAN</v>
          </cell>
          <cell r="P839" t="str">
            <v>Kawin</v>
          </cell>
        </row>
        <row r="840">
          <cell r="C840">
            <v>8</v>
          </cell>
          <cell r="D840">
            <v>4</v>
          </cell>
          <cell r="E840" t="str">
            <v>ORO</v>
          </cell>
          <cell r="K840" t="str">
            <v>PEREMPUAN</v>
          </cell>
          <cell r="P840" t="str">
            <v>Belum Kawin</v>
          </cell>
        </row>
        <row r="841">
          <cell r="C841">
            <v>8</v>
          </cell>
          <cell r="D841">
            <v>4</v>
          </cell>
          <cell r="E841" t="str">
            <v>ORO</v>
          </cell>
          <cell r="K841" t="str">
            <v>LAKI-LAKI</v>
          </cell>
          <cell r="P841" t="str">
            <v>Belum Kawin</v>
          </cell>
        </row>
        <row r="842">
          <cell r="C842">
            <v>8</v>
          </cell>
          <cell r="D842">
            <v>4</v>
          </cell>
          <cell r="E842" t="str">
            <v>ORO</v>
          </cell>
          <cell r="K842" t="str">
            <v>PEREMPUAN</v>
          </cell>
          <cell r="P842" t="str">
            <v>Belum Kawin</v>
          </cell>
        </row>
        <row r="843">
          <cell r="C843">
            <v>8</v>
          </cell>
          <cell r="D843">
            <v>4</v>
          </cell>
          <cell r="E843" t="str">
            <v>ORO</v>
          </cell>
          <cell r="K843" t="str">
            <v>LAKI-LAKI</v>
          </cell>
          <cell r="P843" t="str">
            <v>Belum Kawin</v>
          </cell>
        </row>
        <row r="844">
          <cell r="C844">
            <v>8</v>
          </cell>
          <cell r="D844">
            <v>4</v>
          </cell>
          <cell r="E844" t="str">
            <v>ORO</v>
          </cell>
          <cell r="K844" t="str">
            <v>LAKI-LAKI</v>
          </cell>
          <cell r="P844" t="str">
            <v>Kawin</v>
          </cell>
        </row>
        <row r="845">
          <cell r="C845">
            <v>8</v>
          </cell>
          <cell r="D845">
            <v>4</v>
          </cell>
          <cell r="E845" t="str">
            <v>ORO</v>
          </cell>
          <cell r="K845" t="str">
            <v>PEREMPUAN</v>
          </cell>
          <cell r="P845" t="str">
            <v>Kawin</v>
          </cell>
        </row>
        <row r="846">
          <cell r="C846">
            <v>8</v>
          </cell>
          <cell r="D846">
            <v>4</v>
          </cell>
          <cell r="E846" t="str">
            <v>ORO</v>
          </cell>
          <cell r="K846" t="str">
            <v>LAKI-LAKI</v>
          </cell>
          <cell r="P846" t="str">
            <v>Belum Kawin</v>
          </cell>
        </row>
        <row r="847">
          <cell r="C847">
            <v>8</v>
          </cell>
          <cell r="D847">
            <v>4</v>
          </cell>
          <cell r="E847" t="str">
            <v>ORO</v>
          </cell>
          <cell r="K847" t="str">
            <v>LAKI-LAKI</v>
          </cell>
          <cell r="P847" t="str">
            <v>Kawin</v>
          </cell>
        </row>
        <row r="848">
          <cell r="C848">
            <v>8</v>
          </cell>
          <cell r="D848">
            <v>4</v>
          </cell>
          <cell r="E848" t="str">
            <v>ORO</v>
          </cell>
          <cell r="K848" t="str">
            <v>PEREMPUAN</v>
          </cell>
          <cell r="P848" t="str">
            <v>Kawin</v>
          </cell>
        </row>
        <row r="849">
          <cell r="C849">
            <v>8</v>
          </cell>
          <cell r="D849">
            <v>4</v>
          </cell>
          <cell r="E849" t="str">
            <v>ORO</v>
          </cell>
          <cell r="K849" t="str">
            <v>PEREMPUAN</v>
          </cell>
          <cell r="P849" t="str">
            <v>Belum Kawin</v>
          </cell>
        </row>
        <row r="850">
          <cell r="C850">
            <v>8</v>
          </cell>
          <cell r="D850">
            <v>4</v>
          </cell>
          <cell r="E850" t="str">
            <v>ORO</v>
          </cell>
          <cell r="K850" t="str">
            <v>LAKI-LAKI</v>
          </cell>
          <cell r="P850" t="str">
            <v>Kawin</v>
          </cell>
        </row>
        <row r="851">
          <cell r="C851">
            <v>8</v>
          </cell>
          <cell r="D851">
            <v>4</v>
          </cell>
          <cell r="E851" t="str">
            <v>ORO</v>
          </cell>
          <cell r="K851" t="str">
            <v>PEREMPUAN</v>
          </cell>
          <cell r="P851" t="str">
            <v>Kawin</v>
          </cell>
        </row>
        <row r="852">
          <cell r="C852">
            <v>8</v>
          </cell>
          <cell r="D852">
            <v>4</v>
          </cell>
          <cell r="E852" t="str">
            <v>ORO</v>
          </cell>
          <cell r="K852" t="str">
            <v>PEREMPUAN</v>
          </cell>
          <cell r="P852" t="str">
            <v>Belum Kawin</v>
          </cell>
        </row>
        <row r="853">
          <cell r="C853">
            <v>8</v>
          </cell>
          <cell r="D853">
            <v>4</v>
          </cell>
          <cell r="E853" t="str">
            <v>ORO</v>
          </cell>
          <cell r="K853" t="str">
            <v>LAKI-LAKI</v>
          </cell>
          <cell r="P853" t="str">
            <v>Kawin</v>
          </cell>
        </row>
        <row r="854">
          <cell r="C854">
            <v>8</v>
          </cell>
          <cell r="D854">
            <v>4</v>
          </cell>
          <cell r="E854" t="str">
            <v>ORO</v>
          </cell>
          <cell r="K854" t="str">
            <v>PEREMPUAN</v>
          </cell>
          <cell r="P854" t="str">
            <v>Kawin</v>
          </cell>
        </row>
        <row r="855">
          <cell r="C855">
            <v>8</v>
          </cell>
          <cell r="D855">
            <v>4</v>
          </cell>
          <cell r="E855" t="str">
            <v>ORO</v>
          </cell>
          <cell r="K855" t="str">
            <v>PEREMPUAN</v>
          </cell>
          <cell r="P855" t="str">
            <v>Belum Kawin</v>
          </cell>
        </row>
        <row r="856">
          <cell r="C856">
            <v>8</v>
          </cell>
          <cell r="D856">
            <v>4</v>
          </cell>
          <cell r="E856" t="str">
            <v>ORO</v>
          </cell>
          <cell r="K856" t="str">
            <v>PEREMPUAN</v>
          </cell>
          <cell r="P856" t="str">
            <v>Kawin</v>
          </cell>
        </row>
        <row r="857">
          <cell r="C857">
            <v>8</v>
          </cell>
          <cell r="D857">
            <v>4</v>
          </cell>
          <cell r="E857" t="str">
            <v>ORO</v>
          </cell>
          <cell r="K857" t="str">
            <v>LAKI-LAKI</v>
          </cell>
          <cell r="P857" t="str">
            <v>Kawin</v>
          </cell>
        </row>
        <row r="858">
          <cell r="C858">
            <v>8</v>
          </cell>
          <cell r="D858">
            <v>4</v>
          </cell>
          <cell r="E858" t="str">
            <v>ORO</v>
          </cell>
          <cell r="K858" t="str">
            <v>PEREMPUAN</v>
          </cell>
          <cell r="P858" t="str">
            <v>Kawin</v>
          </cell>
        </row>
        <row r="859">
          <cell r="C859">
            <v>8</v>
          </cell>
          <cell r="D859">
            <v>4</v>
          </cell>
          <cell r="E859" t="str">
            <v>ORO</v>
          </cell>
          <cell r="K859" t="str">
            <v>LAKI-LAKI</v>
          </cell>
          <cell r="P859" t="str">
            <v>Belum Kawin</v>
          </cell>
        </row>
        <row r="860">
          <cell r="C860">
            <v>8</v>
          </cell>
          <cell r="D860">
            <v>4</v>
          </cell>
          <cell r="E860" t="str">
            <v>ORO</v>
          </cell>
          <cell r="K860" t="str">
            <v>LAKI-LAKI</v>
          </cell>
          <cell r="P860" t="str">
            <v>Belum Kawin</v>
          </cell>
        </row>
        <row r="861">
          <cell r="C861">
            <v>8</v>
          </cell>
          <cell r="D861">
            <v>4</v>
          </cell>
          <cell r="E861" t="str">
            <v>ORO</v>
          </cell>
          <cell r="K861" t="str">
            <v>LAKI-LAKI</v>
          </cell>
          <cell r="P861" t="str">
            <v>Belum Kawin</v>
          </cell>
        </row>
        <row r="862">
          <cell r="C862">
            <v>8</v>
          </cell>
          <cell r="D862">
            <v>4</v>
          </cell>
          <cell r="E862" t="str">
            <v>ORO</v>
          </cell>
          <cell r="K862" t="str">
            <v>LAKI-LAKI</v>
          </cell>
          <cell r="P862" t="str">
            <v>Kawin</v>
          </cell>
        </row>
        <row r="863">
          <cell r="C863">
            <v>8</v>
          </cell>
          <cell r="D863">
            <v>4</v>
          </cell>
          <cell r="E863" t="str">
            <v>ORO</v>
          </cell>
          <cell r="K863" t="str">
            <v>PEREMPUAN</v>
          </cell>
          <cell r="P863" t="str">
            <v>Kawin</v>
          </cell>
        </row>
        <row r="864">
          <cell r="C864">
            <v>8</v>
          </cell>
          <cell r="D864">
            <v>4</v>
          </cell>
          <cell r="E864" t="str">
            <v>ORO</v>
          </cell>
          <cell r="K864" t="str">
            <v>PEREMPUAN</v>
          </cell>
          <cell r="P864" t="str">
            <v>Belum Kawin</v>
          </cell>
        </row>
        <row r="865">
          <cell r="C865">
            <v>8</v>
          </cell>
          <cell r="D865">
            <v>4</v>
          </cell>
          <cell r="E865" t="str">
            <v>ORO</v>
          </cell>
          <cell r="K865" t="str">
            <v>LAKI-LAKI</v>
          </cell>
          <cell r="P865" t="str">
            <v>Belum Kawin</v>
          </cell>
        </row>
        <row r="866">
          <cell r="C866">
            <v>8</v>
          </cell>
          <cell r="D866">
            <v>4</v>
          </cell>
          <cell r="E866" t="str">
            <v>ORO</v>
          </cell>
          <cell r="K866" t="str">
            <v>LAKI-LAKI</v>
          </cell>
          <cell r="P866" t="str">
            <v>Kawin</v>
          </cell>
        </row>
        <row r="867">
          <cell r="C867">
            <v>8</v>
          </cell>
          <cell r="D867">
            <v>4</v>
          </cell>
          <cell r="E867" t="str">
            <v>ORO</v>
          </cell>
          <cell r="K867" t="str">
            <v>PEREMPUAN</v>
          </cell>
          <cell r="P867" t="str">
            <v>Kawin</v>
          </cell>
        </row>
        <row r="868">
          <cell r="C868">
            <v>8</v>
          </cell>
          <cell r="D868">
            <v>4</v>
          </cell>
          <cell r="E868" t="str">
            <v>ORO</v>
          </cell>
          <cell r="K868" t="str">
            <v>LAKI-LAKI</v>
          </cell>
          <cell r="P868" t="str">
            <v>Belum Kawin</v>
          </cell>
        </row>
        <row r="869">
          <cell r="C869">
            <v>8</v>
          </cell>
          <cell r="D869">
            <v>4</v>
          </cell>
          <cell r="E869" t="str">
            <v>ORO</v>
          </cell>
          <cell r="K869" t="str">
            <v>LAKI-LAKI</v>
          </cell>
          <cell r="P869" t="str">
            <v>Belum Kawin</v>
          </cell>
        </row>
        <row r="870">
          <cell r="C870">
            <v>8</v>
          </cell>
          <cell r="D870">
            <v>4</v>
          </cell>
          <cell r="E870" t="str">
            <v>ORO</v>
          </cell>
          <cell r="K870" t="str">
            <v>LAKI-LAKI</v>
          </cell>
          <cell r="P870" t="str">
            <v>Kawin</v>
          </cell>
        </row>
        <row r="871">
          <cell r="C871">
            <v>8</v>
          </cell>
          <cell r="D871">
            <v>4</v>
          </cell>
          <cell r="E871" t="str">
            <v>ORO</v>
          </cell>
          <cell r="K871" t="str">
            <v>PEREMPUAN</v>
          </cell>
          <cell r="P871" t="str">
            <v>Kawin</v>
          </cell>
        </row>
        <row r="872">
          <cell r="C872">
            <v>8</v>
          </cell>
          <cell r="D872">
            <v>4</v>
          </cell>
          <cell r="E872" t="str">
            <v>ORO</v>
          </cell>
          <cell r="K872" t="str">
            <v>PEREMPUAN</v>
          </cell>
          <cell r="P872" t="str">
            <v>Kawin</v>
          </cell>
        </row>
        <row r="873">
          <cell r="C873">
            <v>8</v>
          </cell>
          <cell r="D873">
            <v>4</v>
          </cell>
          <cell r="E873" t="str">
            <v>ORO</v>
          </cell>
          <cell r="K873" t="str">
            <v>LAKI-LAKI</v>
          </cell>
          <cell r="P873" t="str">
            <v>Kawin</v>
          </cell>
        </row>
        <row r="874">
          <cell r="C874">
            <v>8</v>
          </cell>
          <cell r="D874">
            <v>4</v>
          </cell>
          <cell r="E874" t="str">
            <v>ORO</v>
          </cell>
          <cell r="K874" t="str">
            <v>PEREMPUAN</v>
          </cell>
          <cell r="P874" t="str">
            <v>Kawin</v>
          </cell>
        </row>
        <row r="875">
          <cell r="C875">
            <v>8</v>
          </cell>
          <cell r="D875">
            <v>4</v>
          </cell>
          <cell r="E875" t="str">
            <v>ORO</v>
          </cell>
          <cell r="K875" t="str">
            <v>LAKI-LAKI</v>
          </cell>
          <cell r="P875" t="str">
            <v>Belum Kawin</v>
          </cell>
        </row>
        <row r="876">
          <cell r="C876">
            <v>8</v>
          </cell>
          <cell r="D876">
            <v>4</v>
          </cell>
          <cell r="E876" t="str">
            <v>ORO</v>
          </cell>
          <cell r="K876" t="str">
            <v>LAKI-LAKI</v>
          </cell>
          <cell r="P876" t="str">
            <v>Kawin</v>
          </cell>
        </row>
        <row r="877">
          <cell r="C877">
            <v>8</v>
          </cell>
          <cell r="D877">
            <v>4</v>
          </cell>
          <cell r="E877" t="str">
            <v>ORO</v>
          </cell>
          <cell r="K877" t="str">
            <v>PEREMPUAN</v>
          </cell>
          <cell r="P877" t="str">
            <v>Kawin</v>
          </cell>
        </row>
        <row r="878">
          <cell r="C878">
            <v>8</v>
          </cell>
          <cell r="D878">
            <v>4</v>
          </cell>
          <cell r="E878" t="str">
            <v>ORO</v>
          </cell>
          <cell r="K878" t="str">
            <v>LAKI-LAKI</v>
          </cell>
          <cell r="P878" t="str">
            <v>Belum Kawin</v>
          </cell>
        </row>
        <row r="879">
          <cell r="C879">
            <v>9</v>
          </cell>
          <cell r="D879">
            <v>5</v>
          </cell>
          <cell r="E879" t="str">
            <v>BAJIMINASA</v>
          </cell>
          <cell r="K879" t="str">
            <v>LAKI-LAKI</v>
          </cell>
          <cell r="P879" t="str">
            <v>Kawin</v>
          </cell>
        </row>
        <row r="880">
          <cell r="C880">
            <v>9</v>
          </cell>
          <cell r="D880">
            <v>5</v>
          </cell>
          <cell r="E880" t="str">
            <v>BAJIMINASA</v>
          </cell>
          <cell r="K880" t="str">
            <v>PEREMPUAN</v>
          </cell>
          <cell r="P880" t="str">
            <v>Kawin</v>
          </cell>
        </row>
        <row r="881">
          <cell r="C881">
            <v>9</v>
          </cell>
          <cell r="D881">
            <v>5</v>
          </cell>
          <cell r="E881" t="str">
            <v>BAJIMINASA</v>
          </cell>
          <cell r="K881" t="str">
            <v>LAKI-LAKI</v>
          </cell>
          <cell r="P881" t="str">
            <v>Kawin</v>
          </cell>
        </row>
        <row r="882">
          <cell r="C882">
            <v>9</v>
          </cell>
          <cell r="D882">
            <v>5</v>
          </cell>
          <cell r="E882" t="str">
            <v>BAJIMINASA</v>
          </cell>
          <cell r="K882" t="str">
            <v>PEREMPUAN</v>
          </cell>
          <cell r="P882" t="str">
            <v>Kawin</v>
          </cell>
        </row>
        <row r="883">
          <cell r="C883">
            <v>9</v>
          </cell>
          <cell r="D883">
            <v>5</v>
          </cell>
          <cell r="E883" t="str">
            <v>BAJIMINASA</v>
          </cell>
          <cell r="K883" t="str">
            <v>PEREMPUAN</v>
          </cell>
          <cell r="P883" t="str">
            <v>Belum Kawin</v>
          </cell>
        </row>
        <row r="884">
          <cell r="C884">
            <v>9</v>
          </cell>
          <cell r="D884">
            <v>5</v>
          </cell>
          <cell r="E884" t="str">
            <v>BAJIMINASA</v>
          </cell>
          <cell r="K884" t="str">
            <v>LAKI-LAKI</v>
          </cell>
          <cell r="P884" t="str">
            <v>Kawin</v>
          </cell>
        </row>
        <row r="885">
          <cell r="C885">
            <v>9</v>
          </cell>
          <cell r="D885">
            <v>5</v>
          </cell>
          <cell r="E885" t="str">
            <v>BAJIMINASA</v>
          </cell>
          <cell r="K885" t="str">
            <v>PEREMPUAN</v>
          </cell>
          <cell r="P885" t="str">
            <v>Kawin</v>
          </cell>
        </row>
        <row r="886">
          <cell r="C886">
            <v>9</v>
          </cell>
          <cell r="D886">
            <v>5</v>
          </cell>
          <cell r="E886" t="str">
            <v>BAJIMINASA</v>
          </cell>
          <cell r="K886" t="str">
            <v>PEREMPUAN</v>
          </cell>
          <cell r="P886" t="str">
            <v>Belum Kawin</v>
          </cell>
        </row>
        <row r="887">
          <cell r="C887">
            <v>9</v>
          </cell>
          <cell r="D887">
            <v>5</v>
          </cell>
          <cell r="E887" t="str">
            <v>BAJIMINASA</v>
          </cell>
          <cell r="K887" t="str">
            <v>LAKI-LAKI</v>
          </cell>
          <cell r="P887" t="str">
            <v>Belum Kawin</v>
          </cell>
        </row>
        <row r="888">
          <cell r="C888">
            <v>9</v>
          </cell>
          <cell r="D888">
            <v>5</v>
          </cell>
          <cell r="E888" t="str">
            <v>BAJIMINASA</v>
          </cell>
          <cell r="K888" t="str">
            <v>LAKI-LAKI</v>
          </cell>
          <cell r="P888" t="str">
            <v>Kawin</v>
          </cell>
        </row>
        <row r="889">
          <cell r="C889">
            <v>9</v>
          </cell>
          <cell r="D889">
            <v>5</v>
          </cell>
          <cell r="E889" t="str">
            <v>BAJIMINASA</v>
          </cell>
          <cell r="K889" t="str">
            <v>PEREMPUAN</v>
          </cell>
          <cell r="P889" t="str">
            <v>Kawin</v>
          </cell>
        </row>
        <row r="890">
          <cell r="C890">
            <v>9</v>
          </cell>
          <cell r="D890">
            <v>5</v>
          </cell>
          <cell r="E890" t="str">
            <v>BAJIMINASA</v>
          </cell>
          <cell r="K890" t="str">
            <v>PEREMPUAN</v>
          </cell>
          <cell r="P890" t="str">
            <v>Belum Kawin</v>
          </cell>
        </row>
        <row r="891">
          <cell r="C891">
            <v>9</v>
          </cell>
          <cell r="D891">
            <v>5</v>
          </cell>
          <cell r="E891" t="str">
            <v>BAJIMINASA</v>
          </cell>
          <cell r="K891" t="str">
            <v>LAKI-LAKI</v>
          </cell>
          <cell r="P891" t="str">
            <v>Kawin</v>
          </cell>
        </row>
        <row r="892">
          <cell r="C892">
            <v>9</v>
          </cell>
          <cell r="D892">
            <v>5</v>
          </cell>
          <cell r="E892" t="str">
            <v>BAJIMINASA</v>
          </cell>
          <cell r="K892" t="str">
            <v>PEREMPUAN</v>
          </cell>
          <cell r="P892" t="str">
            <v>Kawin</v>
          </cell>
        </row>
        <row r="893">
          <cell r="C893">
            <v>9</v>
          </cell>
          <cell r="D893">
            <v>5</v>
          </cell>
          <cell r="E893" t="str">
            <v>BAJIMINASA</v>
          </cell>
          <cell r="K893" t="str">
            <v>PEREMPUAN</v>
          </cell>
          <cell r="P893" t="str">
            <v>Belum Kawin</v>
          </cell>
        </row>
        <row r="894">
          <cell r="C894">
            <v>9</v>
          </cell>
          <cell r="D894">
            <v>5</v>
          </cell>
          <cell r="E894" t="str">
            <v>BAJIMINASA</v>
          </cell>
          <cell r="K894" t="str">
            <v>LAKI-LAKI</v>
          </cell>
          <cell r="P894" t="str">
            <v>Belum Kawin</v>
          </cell>
        </row>
        <row r="895">
          <cell r="C895">
            <v>9</v>
          </cell>
          <cell r="D895">
            <v>5</v>
          </cell>
          <cell r="E895" t="str">
            <v>BAJIMINASA</v>
          </cell>
          <cell r="K895" t="str">
            <v>LAKI-LAKI</v>
          </cell>
          <cell r="P895" t="str">
            <v>Kawin</v>
          </cell>
        </row>
        <row r="896">
          <cell r="C896">
            <v>9</v>
          </cell>
          <cell r="D896">
            <v>5</v>
          </cell>
          <cell r="E896" t="str">
            <v>BAJIMINASA</v>
          </cell>
          <cell r="K896" t="str">
            <v>PEREMPUAN</v>
          </cell>
          <cell r="P896" t="str">
            <v>Kawin</v>
          </cell>
        </row>
        <row r="897">
          <cell r="C897">
            <v>9</v>
          </cell>
          <cell r="D897">
            <v>5</v>
          </cell>
          <cell r="E897" t="str">
            <v>BAJIMINASA</v>
          </cell>
          <cell r="K897" t="str">
            <v>LAKI-LAKI</v>
          </cell>
          <cell r="P897" t="str">
            <v>Belum Kawin</v>
          </cell>
        </row>
        <row r="898">
          <cell r="C898">
            <v>9</v>
          </cell>
          <cell r="D898">
            <v>5</v>
          </cell>
          <cell r="E898" t="str">
            <v>BAJIMINASA</v>
          </cell>
          <cell r="K898" t="str">
            <v>LAKI-LAKI</v>
          </cell>
          <cell r="P898" t="str">
            <v>Belum Kawin</v>
          </cell>
        </row>
        <row r="899">
          <cell r="C899">
            <v>9</v>
          </cell>
          <cell r="D899">
            <v>5</v>
          </cell>
          <cell r="E899" t="str">
            <v>BAJIMINASA</v>
          </cell>
          <cell r="K899" t="str">
            <v>LAKI-LAKI</v>
          </cell>
          <cell r="P899" t="str">
            <v>Kawin</v>
          </cell>
        </row>
        <row r="900">
          <cell r="C900">
            <v>9</v>
          </cell>
          <cell r="D900">
            <v>5</v>
          </cell>
          <cell r="E900" t="str">
            <v>BAJIMINASA</v>
          </cell>
          <cell r="K900" t="str">
            <v>PEREMPUAN</v>
          </cell>
          <cell r="P900" t="str">
            <v>Kawin</v>
          </cell>
        </row>
        <row r="901">
          <cell r="C901">
            <v>9</v>
          </cell>
          <cell r="D901">
            <v>5</v>
          </cell>
          <cell r="E901" t="str">
            <v>BAJIMINASA</v>
          </cell>
          <cell r="K901" t="str">
            <v>PEREMPUAN</v>
          </cell>
          <cell r="P901" t="str">
            <v>Belum Kawin</v>
          </cell>
        </row>
        <row r="902">
          <cell r="C902">
            <v>9</v>
          </cell>
          <cell r="D902">
            <v>5</v>
          </cell>
          <cell r="E902" t="str">
            <v>BAJIMINASA</v>
          </cell>
          <cell r="K902" t="str">
            <v>LAKI-LAKI</v>
          </cell>
          <cell r="P902" t="str">
            <v>Kawin</v>
          </cell>
        </row>
        <row r="903">
          <cell r="C903">
            <v>9</v>
          </cell>
          <cell r="D903">
            <v>5</v>
          </cell>
          <cell r="E903" t="str">
            <v>BAJIMINASA</v>
          </cell>
          <cell r="K903" t="str">
            <v>PEREMPUAN</v>
          </cell>
          <cell r="P903" t="str">
            <v>Kawin</v>
          </cell>
        </row>
        <row r="904">
          <cell r="C904">
            <v>9</v>
          </cell>
          <cell r="D904">
            <v>5</v>
          </cell>
          <cell r="E904" t="str">
            <v>BAJIMINASA</v>
          </cell>
          <cell r="K904" t="str">
            <v>LAKI-LAKI</v>
          </cell>
          <cell r="P904" t="str">
            <v>Kawin</v>
          </cell>
        </row>
        <row r="905">
          <cell r="C905">
            <v>9</v>
          </cell>
          <cell r="D905">
            <v>5</v>
          </cell>
          <cell r="E905" t="str">
            <v>BAJIMINASA</v>
          </cell>
          <cell r="K905" t="str">
            <v>PEREMPUAN</v>
          </cell>
          <cell r="P905" t="str">
            <v>Kawin</v>
          </cell>
        </row>
        <row r="906">
          <cell r="C906">
            <v>9</v>
          </cell>
          <cell r="D906">
            <v>5</v>
          </cell>
          <cell r="E906" t="str">
            <v>BAJIMINASA</v>
          </cell>
          <cell r="K906" t="str">
            <v>LAKI-LAKI</v>
          </cell>
          <cell r="P906" t="str">
            <v>Belum Kawin</v>
          </cell>
        </row>
        <row r="907">
          <cell r="C907">
            <v>9</v>
          </cell>
          <cell r="D907">
            <v>5</v>
          </cell>
          <cell r="E907" t="str">
            <v>BAJIMINASA</v>
          </cell>
          <cell r="K907" t="str">
            <v>LAKI-LAKI</v>
          </cell>
          <cell r="P907" t="str">
            <v>Kawin</v>
          </cell>
        </row>
        <row r="908">
          <cell r="C908">
            <v>9</v>
          </cell>
          <cell r="D908">
            <v>5</v>
          </cell>
          <cell r="E908" t="str">
            <v>BAJIMINASA</v>
          </cell>
          <cell r="K908" t="str">
            <v>PEREMPUAN</v>
          </cell>
          <cell r="P908" t="str">
            <v>Kawin</v>
          </cell>
        </row>
        <row r="909">
          <cell r="C909">
            <v>9</v>
          </cell>
          <cell r="D909">
            <v>5</v>
          </cell>
          <cell r="E909" t="str">
            <v>BAJIMINASA</v>
          </cell>
          <cell r="K909" t="str">
            <v>PEREMPUAN</v>
          </cell>
          <cell r="P909" t="str">
            <v>Janda/Duda</v>
          </cell>
        </row>
        <row r="910">
          <cell r="C910">
            <v>9</v>
          </cell>
          <cell r="D910">
            <v>5</v>
          </cell>
          <cell r="E910" t="str">
            <v>BAJIMINASA</v>
          </cell>
          <cell r="K910" t="str">
            <v>PEREMPUAN</v>
          </cell>
          <cell r="P910" t="str">
            <v>Janda/Duda</v>
          </cell>
        </row>
        <row r="911">
          <cell r="C911">
            <v>9</v>
          </cell>
          <cell r="D911">
            <v>5</v>
          </cell>
          <cell r="E911" t="str">
            <v>BAJIMINASA</v>
          </cell>
          <cell r="K911" t="str">
            <v>LAKI-LAKI</v>
          </cell>
          <cell r="P911" t="str">
            <v>Kawin</v>
          </cell>
        </row>
        <row r="912">
          <cell r="C912">
            <v>9</v>
          </cell>
          <cell r="D912">
            <v>5</v>
          </cell>
          <cell r="E912" t="str">
            <v>BAJIMINASA</v>
          </cell>
          <cell r="K912" t="str">
            <v>LAKI-LAKI</v>
          </cell>
          <cell r="P912" t="str">
            <v>Belum Kawin</v>
          </cell>
        </row>
        <row r="913">
          <cell r="C913">
            <v>9</v>
          </cell>
          <cell r="D913">
            <v>5</v>
          </cell>
          <cell r="E913" t="str">
            <v>BAJIMINASA</v>
          </cell>
          <cell r="K913" t="str">
            <v>LAKI-LAKI</v>
          </cell>
          <cell r="P913" t="str">
            <v>Kawin</v>
          </cell>
        </row>
        <row r="914">
          <cell r="C914">
            <v>9</v>
          </cell>
          <cell r="D914">
            <v>5</v>
          </cell>
          <cell r="E914" t="str">
            <v>BAJIMINASA</v>
          </cell>
          <cell r="K914" t="str">
            <v>PEREMPUAN</v>
          </cell>
          <cell r="P914" t="str">
            <v>Kawin</v>
          </cell>
        </row>
        <row r="915">
          <cell r="C915">
            <v>9</v>
          </cell>
          <cell r="D915">
            <v>5</v>
          </cell>
          <cell r="E915" t="str">
            <v>BAJIMINASA</v>
          </cell>
          <cell r="K915" t="str">
            <v>PEREMPUAN</v>
          </cell>
          <cell r="P915" t="str">
            <v>Belum Kawin</v>
          </cell>
        </row>
        <row r="916">
          <cell r="C916">
            <v>9</v>
          </cell>
          <cell r="D916">
            <v>5</v>
          </cell>
          <cell r="E916" t="str">
            <v>BAJIMINASA</v>
          </cell>
          <cell r="K916" t="str">
            <v>PEREMPUAN</v>
          </cell>
          <cell r="P916" t="str">
            <v>Janda/Duda</v>
          </cell>
        </row>
        <row r="917">
          <cell r="C917">
            <v>9</v>
          </cell>
          <cell r="D917">
            <v>5</v>
          </cell>
          <cell r="E917" t="str">
            <v>BAJIMINASA</v>
          </cell>
          <cell r="K917" t="str">
            <v>PEREMPUAN</v>
          </cell>
          <cell r="P917" t="str">
            <v>Belum Kawin</v>
          </cell>
        </row>
        <row r="918">
          <cell r="C918">
            <v>9</v>
          </cell>
          <cell r="D918">
            <v>5</v>
          </cell>
          <cell r="E918" t="str">
            <v>BAJIMINASA</v>
          </cell>
          <cell r="K918" t="str">
            <v>LAKI-LAKI</v>
          </cell>
          <cell r="P918" t="str">
            <v>Kawin</v>
          </cell>
        </row>
        <row r="919">
          <cell r="C919">
            <v>9</v>
          </cell>
          <cell r="D919">
            <v>5</v>
          </cell>
          <cell r="E919" t="str">
            <v>BAJIMINASA</v>
          </cell>
          <cell r="K919" t="str">
            <v>PEREMPUAN</v>
          </cell>
          <cell r="P919" t="str">
            <v>Kawin</v>
          </cell>
        </row>
        <row r="920">
          <cell r="C920">
            <v>9</v>
          </cell>
          <cell r="D920">
            <v>5</v>
          </cell>
          <cell r="E920" t="str">
            <v>BAJIMINASA</v>
          </cell>
          <cell r="K920" t="str">
            <v>LAKI-LAKI</v>
          </cell>
          <cell r="P920" t="str">
            <v>Belum Kawin</v>
          </cell>
        </row>
        <row r="921">
          <cell r="C921">
            <v>9</v>
          </cell>
          <cell r="D921">
            <v>5</v>
          </cell>
          <cell r="E921" t="str">
            <v>BAJIMINASA</v>
          </cell>
          <cell r="K921" t="str">
            <v>LAKI-LAKI</v>
          </cell>
          <cell r="P921" t="str">
            <v>Kawin</v>
          </cell>
        </row>
        <row r="922">
          <cell r="C922">
            <v>9</v>
          </cell>
          <cell r="D922">
            <v>5</v>
          </cell>
          <cell r="E922" t="str">
            <v>BAJIMINASA</v>
          </cell>
          <cell r="K922" t="str">
            <v>PEREMPUAN</v>
          </cell>
          <cell r="P922" t="str">
            <v>Kawin</v>
          </cell>
        </row>
        <row r="923">
          <cell r="C923">
            <v>9</v>
          </cell>
          <cell r="D923">
            <v>5</v>
          </cell>
          <cell r="E923" t="str">
            <v>BAJIMINASA</v>
          </cell>
          <cell r="K923" t="str">
            <v>LAKI-LAKI</v>
          </cell>
          <cell r="P923" t="str">
            <v>Belum Kawin</v>
          </cell>
        </row>
        <row r="924">
          <cell r="C924">
            <v>9</v>
          </cell>
          <cell r="D924">
            <v>5</v>
          </cell>
          <cell r="E924" t="str">
            <v>BAJIMINASA</v>
          </cell>
          <cell r="K924" t="str">
            <v>PEREMPUAN</v>
          </cell>
          <cell r="P924" t="str">
            <v>Belum Kawin</v>
          </cell>
        </row>
        <row r="925">
          <cell r="C925">
            <v>9</v>
          </cell>
          <cell r="D925">
            <v>5</v>
          </cell>
          <cell r="E925" t="str">
            <v>BAJIMINASA</v>
          </cell>
          <cell r="K925" t="str">
            <v>LAKI-LAKI</v>
          </cell>
          <cell r="P925" t="str">
            <v>Kawin</v>
          </cell>
        </row>
        <row r="926">
          <cell r="C926">
            <v>9</v>
          </cell>
          <cell r="D926">
            <v>5</v>
          </cell>
          <cell r="E926" t="str">
            <v>BAJIMINASA</v>
          </cell>
          <cell r="K926" t="str">
            <v>PEREMPUAN</v>
          </cell>
          <cell r="P926" t="str">
            <v>Kawin</v>
          </cell>
        </row>
        <row r="927">
          <cell r="C927">
            <v>9</v>
          </cell>
          <cell r="D927">
            <v>5</v>
          </cell>
          <cell r="E927" t="str">
            <v>BAJIMINASA</v>
          </cell>
          <cell r="K927" t="str">
            <v>LAKI-LAKI</v>
          </cell>
          <cell r="P927" t="str">
            <v>Belum Kawin</v>
          </cell>
        </row>
        <row r="928">
          <cell r="C928">
            <v>9</v>
          </cell>
          <cell r="D928">
            <v>5</v>
          </cell>
          <cell r="E928" t="str">
            <v>BAJIMINASA</v>
          </cell>
          <cell r="K928" t="str">
            <v>LAKI-LAKI</v>
          </cell>
          <cell r="P928" t="str">
            <v>Kawin</v>
          </cell>
        </row>
        <row r="929">
          <cell r="C929">
            <v>9</v>
          </cell>
          <cell r="D929">
            <v>5</v>
          </cell>
          <cell r="E929" t="str">
            <v>BAJIMINASA</v>
          </cell>
          <cell r="K929" t="str">
            <v>PEREMPUAN</v>
          </cell>
          <cell r="P929" t="str">
            <v>Kawin</v>
          </cell>
        </row>
        <row r="930">
          <cell r="C930">
            <v>9</v>
          </cell>
          <cell r="D930">
            <v>5</v>
          </cell>
          <cell r="E930" t="str">
            <v>BAJIMINASA</v>
          </cell>
          <cell r="K930" t="str">
            <v>LAKI-LAKI</v>
          </cell>
          <cell r="P930" t="str">
            <v>Kawin</v>
          </cell>
        </row>
        <row r="931">
          <cell r="C931">
            <v>9</v>
          </cell>
          <cell r="D931">
            <v>5</v>
          </cell>
          <cell r="E931" t="str">
            <v>BAJIMINASA</v>
          </cell>
          <cell r="K931" t="str">
            <v>PEREMPUAN</v>
          </cell>
          <cell r="P931" t="str">
            <v>Kawin</v>
          </cell>
        </row>
        <row r="932">
          <cell r="C932">
            <v>9</v>
          </cell>
          <cell r="D932">
            <v>5</v>
          </cell>
          <cell r="E932" t="str">
            <v>BAJIMINASA</v>
          </cell>
          <cell r="K932" t="str">
            <v>PEREMPUAN</v>
          </cell>
          <cell r="P932" t="str">
            <v>Belum Kawin</v>
          </cell>
        </row>
        <row r="933">
          <cell r="C933">
            <v>9</v>
          </cell>
          <cell r="D933">
            <v>5</v>
          </cell>
          <cell r="E933" t="str">
            <v>BAJIMINASA</v>
          </cell>
          <cell r="K933" t="str">
            <v>LAKI-LAKI</v>
          </cell>
          <cell r="P933" t="str">
            <v>Belum Kawin</v>
          </cell>
        </row>
        <row r="934">
          <cell r="C934">
            <v>9</v>
          </cell>
          <cell r="D934">
            <v>5</v>
          </cell>
          <cell r="E934" t="str">
            <v>BAJIMINASA</v>
          </cell>
          <cell r="K934" t="str">
            <v>LAKI-LAKI</v>
          </cell>
          <cell r="P934" t="str">
            <v>Kawin</v>
          </cell>
        </row>
        <row r="935">
          <cell r="C935">
            <v>9</v>
          </cell>
          <cell r="D935">
            <v>5</v>
          </cell>
          <cell r="E935" t="str">
            <v>BAJIMINASA</v>
          </cell>
          <cell r="K935" t="str">
            <v>PEREMPUAN</v>
          </cell>
          <cell r="P935" t="str">
            <v>Kawin</v>
          </cell>
        </row>
        <row r="936">
          <cell r="C936">
            <v>9</v>
          </cell>
          <cell r="D936">
            <v>5</v>
          </cell>
          <cell r="E936" t="str">
            <v>BAJIMINASA</v>
          </cell>
          <cell r="K936" t="str">
            <v>LAKI-LAKI</v>
          </cell>
          <cell r="P936" t="str">
            <v>Belum Kawin</v>
          </cell>
        </row>
        <row r="937">
          <cell r="C937">
            <v>9</v>
          </cell>
          <cell r="D937">
            <v>5</v>
          </cell>
          <cell r="E937" t="str">
            <v>BAJIMINASA</v>
          </cell>
          <cell r="K937" t="str">
            <v>PEREMPUAN</v>
          </cell>
          <cell r="P937" t="str">
            <v>Belum Kawin</v>
          </cell>
        </row>
        <row r="938">
          <cell r="C938">
            <v>9</v>
          </cell>
          <cell r="D938">
            <v>5</v>
          </cell>
          <cell r="E938" t="str">
            <v>BAJIMINASA</v>
          </cell>
          <cell r="K938" t="str">
            <v>LAKI-LAKI</v>
          </cell>
          <cell r="P938" t="str">
            <v>Kawin</v>
          </cell>
        </row>
        <row r="939">
          <cell r="C939">
            <v>9</v>
          </cell>
          <cell r="D939">
            <v>5</v>
          </cell>
          <cell r="E939" t="str">
            <v>BAJIMINASA</v>
          </cell>
          <cell r="K939" t="str">
            <v>PEREMPUAN</v>
          </cell>
          <cell r="P939" t="str">
            <v>Kawin</v>
          </cell>
        </row>
        <row r="940">
          <cell r="C940">
            <v>9</v>
          </cell>
          <cell r="D940">
            <v>5</v>
          </cell>
          <cell r="E940" t="str">
            <v>BAJIMINASA</v>
          </cell>
          <cell r="K940" t="str">
            <v>LAKI-LAKI</v>
          </cell>
          <cell r="P940" t="str">
            <v>Kawin</v>
          </cell>
        </row>
        <row r="941">
          <cell r="C941">
            <v>9</v>
          </cell>
          <cell r="D941">
            <v>5</v>
          </cell>
          <cell r="E941" t="str">
            <v>BAJIMINASA</v>
          </cell>
          <cell r="K941" t="str">
            <v>PEREMPUAN</v>
          </cell>
          <cell r="P941" t="str">
            <v>Kawin</v>
          </cell>
        </row>
        <row r="942">
          <cell r="C942">
            <v>9</v>
          </cell>
          <cell r="D942">
            <v>5</v>
          </cell>
          <cell r="E942" t="str">
            <v>BAJIMINASA</v>
          </cell>
          <cell r="K942" t="str">
            <v>LAKI-LAKI</v>
          </cell>
          <cell r="P942" t="str">
            <v>Kawin</v>
          </cell>
        </row>
        <row r="943">
          <cell r="C943">
            <v>9</v>
          </cell>
          <cell r="D943">
            <v>5</v>
          </cell>
          <cell r="E943" t="str">
            <v>BAJIMINASA</v>
          </cell>
          <cell r="K943" t="str">
            <v>PEREMPUAN</v>
          </cell>
          <cell r="P943" t="str">
            <v>Kawin</v>
          </cell>
        </row>
        <row r="944">
          <cell r="C944">
            <v>9</v>
          </cell>
          <cell r="D944">
            <v>5</v>
          </cell>
          <cell r="E944" t="str">
            <v>BAJIMINASA</v>
          </cell>
          <cell r="K944" t="str">
            <v>LAKI-LAKI</v>
          </cell>
          <cell r="P944" t="str">
            <v>Belum Kawin</v>
          </cell>
        </row>
        <row r="945">
          <cell r="C945">
            <v>9</v>
          </cell>
          <cell r="D945">
            <v>5</v>
          </cell>
          <cell r="E945" t="str">
            <v>BAJIMINASA</v>
          </cell>
          <cell r="K945" t="str">
            <v>LAKI-LAKI</v>
          </cell>
          <cell r="P945" t="str">
            <v>Belum Kawin</v>
          </cell>
        </row>
        <row r="946">
          <cell r="C946">
            <v>9</v>
          </cell>
          <cell r="D946">
            <v>5</v>
          </cell>
          <cell r="E946" t="str">
            <v>BAJIMINASA</v>
          </cell>
          <cell r="K946" t="str">
            <v>LAKI-LAKI</v>
          </cell>
          <cell r="P946" t="str">
            <v>Kawin</v>
          </cell>
        </row>
        <row r="947">
          <cell r="C947">
            <v>9</v>
          </cell>
          <cell r="D947">
            <v>5</v>
          </cell>
          <cell r="E947" t="str">
            <v>BAJIMINASA</v>
          </cell>
          <cell r="K947" t="str">
            <v>PEREMPUAN</v>
          </cell>
          <cell r="P947" t="str">
            <v>Belum Kawin</v>
          </cell>
        </row>
        <row r="948">
          <cell r="C948">
            <v>9</v>
          </cell>
          <cell r="D948">
            <v>5</v>
          </cell>
          <cell r="E948" t="str">
            <v>BAJIMINASA</v>
          </cell>
          <cell r="K948" t="str">
            <v>LAKI-LAKI</v>
          </cell>
          <cell r="P948" t="str">
            <v>Kawin</v>
          </cell>
        </row>
        <row r="949">
          <cell r="C949">
            <v>9</v>
          </cell>
          <cell r="D949">
            <v>5</v>
          </cell>
          <cell r="E949" t="str">
            <v>BAJIMINASA</v>
          </cell>
          <cell r="K949" t="str">
            <v>PEREMPUAN</v>
          </cell>
          <cell r="P949" t="str">
            <v>Kawin</v>
          </cell>
        </row>
        <row r="950">
          <cell r="C950">
            <v>9</v>
          </cell>
          <cell r="D950">
            <v>5</v>
          </cell>
          <cell r="E950" t="str">
            <v>BAJIMINASA</v>
          </cell>
          <cell r="K950" t="str">
            <v>LAKI-LAKI</v>
          </cell>
          <cell r="P950" t="str">
            <v>Belum Kawin</v>
          </cell>
        </row>
        <row r="951">
          <cell r="C951">
            <v>9</v>
          </cell>
          <cell r="D951">
            <v>5</v>
          </cell>
          <cell r="E951" t="str">
            <v>BAJIMINASA</v>
          </cell>
          <cell r="K951" t="str">
            <v>LAKI-LAKI</v>
          </cell>
          <cell r="P951" t="str">
            <v>Belum Kawin</v>
          </cell>
        </row>
        <row r="952">
          <cell r="C952">
            <v>9</v>
          </cell>
          <cell r="D952">
            <v>5</v>
          </cell>
          <cell r="E952" t="str">
            <v>BAJIMINASA</v>
          </cell>
          <cell r="K952" t="str">
            <v>LAKI-LAKI</v>
          </cell>
          <cell r="P952" t="str">
            <v>Kawin</v>
          </cell>
        </row>
        <row r="953">
          <cell r="C953">
            <v>9</v>
          </cell>
          <cell r="D953">
            <v>5</v>
          </cell>
          <cell r="E953" t="str">
            <v>BAJIMINASA</v>
          </cell>
          <cell r="K953" t="str">
            <v>PEREMPUAN</v>
          </cell>
          <cell r="P953" t="str">
            <v>Kawin</v>
          </cell>
        </row>
        <row r="954">
          <cell r="C954">
            <v>9</v>
          </cell>
          <cell r="D954">
            <v>5</v>
          </cell>
          <cell r="E954" t="str">
            <v>BAJIMINASA</v>
          </cell>
          <cell r="K954" t="str">
            <v>PEREMPUAN</v>
          </cell>
          <cell r="P954" t="str">
            <v>Belum Kawin</v>
          </cell>
        </row>
        <row r="955">
          <cell r="C955">
            <v>9</v>
          </cell>
          <cell r="D955">
            <v>5</v>
          </cell>
          <cell r="E955" t="str">
            <v>BAJIMINASA</v>
          </cell>
          <cell r="K955" t="str">
            <v>LAKI-LAKI</v>
          </cell>
          <cell r="P955" t="str">
            <v>Kawin</v>
          </cell>
        </row>
        <row r="956">
          <cell r="C956">
            <v>9</v>
          </cell>
          <cell r="D956">
            <v>5</v>
          </cell>
          <cell r="E956" t="str">
            <v>BAJIMINASA</v>
          </cell>
          <cell r="K956" t="str">
            <v>PEREMPUAN</v>
          </cell>
          <cell r="P956" t="str">
            <v>Kawin</v>
          </cell>
        </row>
        <row r="957">
          <cell r="C957">
            <v>9</v>
          </cell>
          <cell r="D957">
            <v>5</v>
          </cell>
          <cell r="E957" t="str">
            <v>BAJIMINASA</v>
          </cell>
          <cell r="K957" t="str">
            <v>LAKI-LAKI</v>
          </cell>
          <cell r="P957" t="str">
            <v>Belum Kawin</v>
          </cell>
        </row>
        <row r="958">
          <cell r="C958">
            <v>9</v>
          </cell>
          <cell r="D958">
            <v>5</v>
          </cell>
          <cell r="E958" t="str">
            <v>BAJIMINASA</v>
          </cell>
          <cell r="K958" t="str">
            <v>LAKI-LAKI</v>
          </cell>
          <cell r="P958" t="str">
            <v>Kawin</v>
          </cell>
        </row>
        <row r="959">
          <cell r="C959">
            <v>9</v>
          </cell>
          <cell r="D959">
            <v>5</v>
          </cell>
          <cell r="E959" t="str">
            <v>BAJIMINASA</v>
          </cell>
          <cell r="K959" t="str">
            <v>PEREMPUAN</v>
          </cell>
          <cell r="P959" t="str">
            <v>Kawin</v>
          </cell>
        </row>
        <row r="960">
          <cell r="C960">
            <v>9</v>
          </cell>
          <cell r="D960">
            <v>5</v>
          </cell>
          <cell r="E960" t="str">
            <v>BAJIMINASA</v>
          </cell>
          <cell r="K960" t="str">
            <v>LAKI-LAKI</v>
          </cell>
          <cell r="P960" t="str">
            <v>Belum Kawin</v>
          </cell>
        </row>
        <row r="961">
          <cell r="C961">
            <v>9</v>
          </cell>
          <cell r="D961">
            <v>5</v>
          </cell>
          <cell r="E961" t="str">
            <v>BAJIMINASA</v>
          </cell>
          <cell r="K961" t="str">
            <v>LAKI-LAKI</v>
          </cell>
          <cell r="P961" t="str">
            <v>Kawin</v>
          </cell>
        </row>
        <row r="962">
          <cell r="C962">
            <v>9</v>
          </cell>
          <cell r="D962">
            <v>5</v>
          </cell>
          <cell r="E962" t="str">
            <v>BAJIMINASA</v>
          </cell>
          <cell r="K962" t="str">
            <v>PEREMPUAN</v>
          </cell>
          <cell r="P962" t="str">
            <v>Kawin</v>
          </cell>
        </row>
        <row r="963">
          <cell r="C963">
            <v>9</v>
          </cell>
          <cell r="D963">
            <v>5</v>
          </cell>
          <cell r="E963" t="str">
            <v>BAJIMINASA</v>
          </cell>
          <cell r="K963" t="str">
            <v>LAKI-LAKI</v>
          </cell>
          <cell r="P963" t="str">
            <v>Belum Kawin</v>
          </cell>
        </row>
        <row r="964">
          <cell r="C964">
            <v>9</v>
          </cell>
          <cell r="D964">
            <v>5</v>
          </cell>
          <cell r="E964" t="str">
            <v>BAJIMINASA</v>
          </cell>
          <cell r="K964" t="str">
            <v>PEREMPUAN</v>
          </cell>
          <cell r="P964" t="str">
            <v>Belum Kawin</v>
          </cell>
        </row>
        <row r="965">
          <cell r="C965">
            <v>9</v>
          </cell>
          <cell r="D965">
            <v>5</v>
          </cell>
          <cell r="E965" t="str">
            <v>BAJIMINASA</v>
          </cell>
          <cell r="K965" t="str">
            <v>LAKI-LAKI</v>
          </cell>
          <cell r="P965" t="str">
            <v>Kawin</v>
          </cell>
        </row>
        <row r="966">
          <cell r="C966">
            <v>9</v>
          </cell>
          <cell r="D966">
            <v>5</v>
          </cell>
          <cell r="E966" t="str">
            <v>BAJIMINASA</v>
          </cell>
          <cell r="K966" t="str">
            <v>PEREMPUAN</v>
          </cell>
          <cell r="P966" t="str">
            <v>Kawin</v>
          </cell>
        </row>
        <row r="967">
          <cell r="C967">
            <v>9</v>
          </cell>
          <cell r="D967">
            <v>5</v>
          </cell>
          <cell r="E967" t="str">
            <v>BAJIMINASA</v>
          </cell>
          <cell r="K967" t="str">
            <v>LAKI-LAKI</v>
          </cell>
          <cell r="P967" t="str">
            <v>Belum Kawin</v>
          </cell>
        </row>
        <row r="968">
          <cell r="C968">
            <v>9</v>
          </cell>
          <cell r="D968">
            <v>5</v>
          </cell>
          <cell r="E968" t="str">
            <v>BAJIMINASA</v>
          </cell>
          <cell r="K968" t="str">
            <v>LAKI-LAKI</v>
          </cell>
          <cell r="P968" t="str">
            <v>Kawin</v>
          </cell>
        </row>
        <row r="969">
          <cell r="C969">
            <v>9</v>
          </cell>
          <cell r="D969">
            <v>5</v>
          </cell>
          <cell r="E969" t="str">
            <v>BAJIMINASA</v>
          </cell>
          <cell r="K969" t="str">
            <v>PEREMPUAN</v>
          </cell>
          <cell r="P969" t="str">
            <v>Kawin</v>
          </cell>
        </row>
        <row r="970">
          <cell r="C970">
            <v>9</v>
          </cell>
          <cell r="D970">
            <v>5</v>
          </cell>
          <cell r="E970" t="str">
            <v>BAJIMINASA</v>
          </cell>
          <cell r="K970" t="str">
            <v>PEREMPUAN</v>
          </cell>
          <cell r="P970" t="str">
            <v>Belum Kawin</v>
          </cell>
        </row>
        <row r="971">
          <cell r="C971">
            <v>9</v>
          </cell>
          <cell r="D971">
            <v>5</v>
          </cell>
          <cell r="E971" t="str">
            <v>BAJIMINASA</v>
          </cell>
          <cell r="K971" t="str">
            <v>PEREMPUAN</v>
          </cell>
          <cell r="P971" t="str">
            <v>Janda/Duda</v>
          </cell>
        </row>
        <row r="972">
          <cell r="C972">
            <v>9</v>
          </cell>
          <cell r="D972">
            <v>5</v>
          </cell>
          <cell r="E972" t="str">
            <v>BAJIMINASA</v>
          </cell>
          <cell r="K972" t="str">
            <v>LAKI-LAKI</v>
          </cell>
          <cell r="P972" t="str">
            <v>Kawin</v>
          </cell>
        </row>
        <row r="973">
          <cell r="C973">
            <v>9</v>
          </cell>
          <cell r="D973">
            <v>5</v>
          </cell>
          <cell r="E973" t="str">
            <v>BAJIMINASA</v>
          </cell>
          <cell r="K973" t="str">
            <v>LAKI-LAKI</v>
          </cell>
          <cell r="P973" t="str">
            <v>Belum Kawin</v>
          </cell>
        </row>
        <row r="974">
          <cell r="C974">
            <v>9</v>
          </cell>
          <cell r="D974">
            <v>5</v>
          </cell>
          <cell r="E974" t="str">
            <v>BAJIMINASA</v>
          </cell>
          <cell r="K974" t="str">
            <v>PEREMPUAN</v>
          </cell>
          <cell r="P974" t="str">
            <v>Belum Kawin</v>
          </cell>
        </row>
        <row r="975">
          <cell r="C975">
            <v>9</v>
          </cell>
          <cell r="D975">
            <v>5</v>
          </cell>
          <cell r="E975" t="str">
            <v>BAJIMINASA</v>
          </cell>
          <cell r="K975" t="str">
            <v>LAKI-LAKI</v>
          </cell>
          <cell r="P975" t="str">
            <v>Kawin</v>
          </cell>
        </row>
        <row r="976">
          <cell r="C976">
            <v>9</v>
          </cell>
          <cell r="D976">
            <v>5</v>
          </cell>
          <cell r="E976" t="str">
            <v>BAJIMINASA</v>
          </cell>
          <cell r="K976" t="str">
            <v>PEREMPUAN</v>
          </cell>
          <cell r="P976" t="str">
            <v>Kawin</v>
          </cell>
        </row>
        <row r="977">
          <cell r="C977">
            <v>9</v>
          </cell>
          <cell r="D977">
            <v>5</v>
          </cell>
          <cell r="E977" t="str">
            <v>BAJIMINASA</v>
          </cell>
          <cell r="K977" t="str">
            <v>PEREMPUAN</v>
          </cell>
          <cell r="P977" t="str">
            <v>Belum Kawin</v>
          </cell>
        </row>
        <row r="978">
          <cell r="C978">
            <v>9</v>
          </cell>
          <cell r="D978">
            <v>5</v>
          </cell>
          <cell r="E978" t="str">
            <v>BAJIMINASA</v>
          </cell>
          <cell r="K978" t="str">
            <v>LAKI-LAKI</v>
          </cell>
          <cell r="P978" t="str">
            <v>Kawin</v>
          </cell>
        </row>
        <row r="979">
          <cell r="C979">
            <v>9</v>
          </cell>
          <cell r="D979">
            <v>5</v>
          </cell>
          <cell r="E979" t="str">
            <v>BAJIMINASA</v>
          </cell>
          <cell r="K979" t="str">
            <v>PEREMPUAN</v>
          </cell>
          <cell r="P979" t="str">
            <v>Belum Kawin</v>
          </cell>
        </row>
        <row r="980">
          <cell r="C980">
            <v>9</v>
          </cell>
          <cell r="D980">
            <v>5</v>
          </cell>
          <cell r="E980" t="str">
            <v>BAJIMINASA</v>
          </cell>
          <cell r="K980" t="str">
            <v>LAKI-LAKI</v>
          </cell>
          <cell r="P980" t="str">
            <v>Belum Kawin</v>
          </cell>
        </row>
        <row r="981">
          <cell r="C981">
            <v>9</v>
          </cell>
          <cell r="D981">
            <v>5</v>
          </cell>
          <cell r="E981" t="str">
            <v>BAJIMINASA</v>
          </cell>
          <cell r="K981" t="str">
            <v>LAKI-LAKI</v>
          </cell>
          <cell r="P981" t="str">
            <v>Kawin</v>
          </cell>
        </row>
        <row r="982">
          <cell r="C982">
            <v>9</v>
          </cell>
          <cell r="D982">
            <v>5</v>
          </cell>
          <cell r="E982" t="str">
            <v>BAJIMINASA</v>
          </cell>
          <cell r="K982" t="str">
            <v>PEREMPUAN</v>
          </cell>
          <cell r="P982" t="str">
            <v>Kawin</v>
          </cell>
        </row>
        <row r="983">
          <cell r="C983">
            <v>9</v>
          </cell>
          <cell r="D983">
            <v>5</v>
          </cell>
          <cell r="E983" t="str">
            <v>BAJIMINASA</v>
          </cell>
          <cell r="K983" t="str">
            <v>LAKI-LAKI</v>
          </cell>
          <cell r="P983" t="str">
            <v>Kawin</v>
          </cell>
        </row>
        <row r="984">
          <cell r="C984">
            <v>9</v>
          </cell>
          <cell r="D984">
            <v>5</v>
          </cell>
          <cell r="E984" t="str">
            <v>BAJIMINASA</v>
          </cell>
          <cell r="K984" t="str">
            <v>PEREMPUAN</v>
          </cell>
          <cell r="P984" t="str">
            <v>Belum Kawin</v>
          </cell>
        </row>
        <row r="985">
          <cell r="C985">
            <v>10</v>
          </cell>
          <cell r="D985">
            <v>5</v>
          </cell>
          <cell r="E985" t="str">
            <v>BAJIMINASA</v>
          </cell>
          <cell r="K985" t="str">
            <v>LAKI-LAKI</v>
          </cell>
          <cell r="P985" t="str">
            <v>Kawin</v>
          </cell>
        </row>
        <row r="986">
          <cell r="C986">
            <v>10</v>
          </cell>
          <cell r="D986">
            <v>5</v>
          </cell>
          <cell r="E986" t="str">
            <v>BAJIMINASA</v>
          </cell>
          <cell r="K986" t="str">
            <v>PEREMPUAN</v>
          </cell>
          <cell r="P986" t="str">
            <v>Kawin</v>
          </cell>
        </row>
        <row r="987">
          <cell r="C987">
            <v>10</v>
          </cell>
          <cell r="D987">
            <v>5</v>
          </cell>
          <cell r="E987" t="str">
            <v>BAJIMINASA</v>
          </cell>
          <cell r="K987" t="str">
            <v>PEREMPUAN</v>
          </cell>
          <cell r="P987" t="str">
            <v>Belum Kawin</v>
          </cell>
        </row>
        <row r="988">
          <cell r="C988">
            <v>10</v>
          </cell>
          <cell r="D988">
            <v>5</v>
          </cell>
          <cell r="E988" t="str">
            <v>BAJIMINASA</v>
          </cell>
          <cell r="K988" t="str">
            <v>LAKI-LAKI</v>
          </cell>
          <cell r="P988" t="str">
            <v>Kawin</v>
          </cell>
        </row>
        <row r="989">
          <cell r="C989">
            <v>10</v>
          </cell>
          <cell r="D989">
            <v>5</v>
          </cell>
          <cell r="E989" t="str">
            <v>BAJIMINASA</v>
          </cell>
          <cell r="K989" t="str">
            <v>PEREMPUAN</v>
          </cell>
          <cell r="P989" t="str">
            <v>Kawin</v>
          </cell>
        </row>
        <row r="990">
          <cell r="C990">
            <v>10</v>
          </cell>
          <cell r="D990">
            <v>5</v>
          </cell>
          <cell r="E990" t="str">
            <v>BAJIMINASA</v>
          </cell>
          <cell r="K990" t="str">
            <v>LAKI-LAKI</v>
          </cell>
          <cell r="P990" t="str">
            <v>Kawin</v>
          </cell>
        </row>
        <row r="991">
          <cell r="C991">
            <v>10</v>
          </cell>
          <cell r="D991">
            <v>5</v>
          </cell>
          <cell r="E991" t="str">
            <v>BAJIMINASA</v>
          </cell>
          <cell r="K991" t="str">
            <v>PEREMPUAN</v>
          </cell>
          <cell r="P991" t="str">
            <v>Kawin</v>
          </cell>
        </row>
        <row r="992">
          <cell r="C992">
            <v>10</v>
          </cell>
          <cell r="D992">
            <v>5</v>
          </cell>
          <cell r="E992" t="str">
            <v>BAJIMINASA</v>
          </cell>
          <cell r="K992" t="str">
            <v>LAKI-LAKI</v>
          </cell>
          <cell r="P992" t="str">
            <v>Belum Kawin</v>
          </cell>
        </row>
        <row r="993">
          <cell r="C993">
            <v>10</v>
          </cell>
          <cell r="D993">
            <v>5</v>
          </cell>
          <cell r="E993" t="str">
            <v>BAJIMINASA</v>
          </cell>
          <cell r="K993" t="str">
            <v>LAKI-LAKI</v>
          </cell>
          <cell r="P993" t="str">
            <v>Kawin</v>
          </cell>
        </row>
        <row r="994">
          <cell r="C994">
            <v>10</v>
          </cell>
          <cell r="D994">
            <v>5</v>
          </cell>
          <cell r="E994" t="str">
            <v>BAJIMINASA</v>
          </cell>
          <cell r="K994" t="str">
            <v>PEREMPUAN</v>
          </cell>
          <cell r="P994" t="str">
            <v>Kawin</v>
          </cell>
        </row>
        <row r="995">
          <cell r="C995">
            <v>10</v>
          </cell>
          <cell r="D995">
            <v>5</v>
          </cell>
          <cell r="E995" t="str">
            <v>BAJIMINASA</v>
          </cell>
          <cell r="K995" t="str">
            <v>PEREMPUAN</v>
          </cell>
          <cell r="P995" t="str">
            <v>Belum Kawin</v>
          </cell>
        </row>
        <row r="996">
          <cell r="C996">
            <v>10</v>
          </cell>
          <cell r="D996">
            <v>5</v>
          </cell>
          <cell r="E996" t="str">
            <v>BAJIMINASA</v>
          </cell>
          <cell r="K996" t="str">
            <v>LAKI-LAKI</v>
          </cell>
          <cell r="P996" t="str">
            <v>Belum Kawin</v>
          </cell>
        </row>
        <row r="997">
          <cell r="C997">
            <v>10</v>
          </cell>
          <cell r="D997">
            <v>5</v>
          </cell>
          <cell r="E997" t="str">
            <v>BAJIMINASA</v>
          </cell>
          <cell r="K997" t="str">
            <v>LAKI-LAKI</v>
          </cell>
          <cell r="P997" t="str">
            <v>Kawin</v>
          </cell>
        </row>
        <row r="998">
          <cell r="C998">
            <v>10</v>
          </cell>
          <cell r="D998">
            <v>5</v>
          </cell>
          <cell r="E998" t="str">
            <v>BAJIMINASA</v>
          </cell>
          <cell r="K998" t="str">
            <v>PEREMPUAN</v>
          </cell>
          <cell r="P998" t="str">
            <v>Kawin</v>
          </cell>
        </row>
        <row r="999">
          <cell r="C999">
            <v>10</v>
          </cell>
          <cell r="D999">
            <v>5</v>
          </cell>
          <cell r="E999" t="str">
            <v>BAJIMINASA</v>
          </cell>
          <cell r="K999" t="str">
            <v>PEREMPUAN</v>
          </cell>
          <cell r="P999" t="str">
            <v>Belum Kawin</v>
          </cell>
        </row>
        <row r="1000">
          <cell r="C1000">
            <v>10</v>
          </cell>
          <cell r="D1000">
            <v>5</v>
          </cell>
          <cell r="E1000" t="str">
            <v>BAJIMINASA</v>
          </cell>
          <cell r="K1000" t="str">
            <v>LAKI-LAKI</v>
          </cell>
          <cell r="P1000" t="str">
            <v>Kawin</v>
          </cell>
        </row>
        <row r="1001">
          <cell r="C1001">
            <v>10</v>
          </cell>
          <cell r="D1001">
            <v>5</v>
          </cell>
          <cell r="E1001" t="str">
            <v>BAJIMINASA</v>
          </cell>
          <cell r="K1001" t="str">
            <v>PEREMPUAN</v>
          </cell>
          <cell r="P1001" t="str">
            <v>Kawin</v>
          </cell>
        </row>
        <row r="1002">
          <cell r="C1002">
            <v>10</v>
          </cell>
          <cell r="D1002">
            <v>5</v>
          </cell>
          <cell r="E1002" t="str">
            <v>BAJIMINASA</v>
          </cell>
          <cell r="K1002" t="str">
            <v>PEREMPUAN</v>
          </cell>
          <cell r="P1002" t="str">
            <v>Belum Kawin</v>
          </cell>
        </row>
        <row r="1003">
          <cell r="C1003">
            <v>10</v>
          </cell>
          <cell r="D1003">
            <v>5</v>
          </cell>
          <cell r="E1003" t="str">
            <v>BAJIMINASA</v>
          </cell>
          <cell r="K1003" t="str">
            <v>PEREMPUAN</v>
          </cell>
          <cell r="P1003" t="str">
            <v>Belum Kawin</v>
          </cell>
        </row>
        <row r="1004">
          <cell r="C1004">
            <v>10</v>
          </cell>
          <cell r="D1004">
            <v>5</v>
          </cell>
          <cell r="E1004" t="str">
            <v>BAJIMINASA</v>
          </cell>
          <cell r="K1004" t="str">
            <v>PEREMPUAN</v>
          </cell>
          <cell r="P1004" t="str">
            <v>Belum Kawin</v>
          </cell>
        </row>
        <row r="1005">
          <cell r="C1005">
            <v>10</v>
          </cell>
          <cell r="D1005">
            <v>5</v>
          </cell>
          <cell r="E1005" t="str">
            <v>BAJIMINASA</v>
          </cell>
          <cell r="K1005" t="str">
            <v>LAKI-LAKI</v>
          </cell>
          <cell r="P1005" t="str">
            <v>Kawin</v>
          </cell>
        </row>
        <row r="1006">
          <cell r="C1006">
            <v>10</v>
          </cell>
          <cell r="D1006">
            <v>5</v>
          </cell>
          <cell r="E1006" t="str">
            <v>BAJIMINASA</v>
          </cell>
          <cell r="K1006" t="str">
            <v>PEREMPUAN</v>
          </cell>
          <cell r="P1006" t="str">
            <v>Kawin</v>
          </cell>
        </row>
        <row r="1007">
          <cell r="C1007">
            <v>10</v>
          </cell>
          <cell r="D1007">
            <v>5</v>
          </cell>
          <cell r="E1007" t="str">
            <v>BAJIMINASA</v>
          </cell>
          <cell r="K1007" t="str">
            <v>PEREMPUAN</v>
          </cell>
          <cell r="P1007" t="str">
            <v>Belum Kawin</v>
          </cell>
        </row>
        <row r="1008">
          <cell r="C1008">
            <v>10</v>
          </cell>
          <cell r="D1008">
            <v>5</v>
          </cell>
          <cell r="E1008" t="str">
            <v>BAJIMINASA</v>
          </cell>
          <cell r="K1008" t="str">
            <v>LAKI-LAKI</v>
          </cell>
          <cell r="P1008" t="str">
            <v>Kawin</v>
          </cell>
        </row>
        <row r="1009">
          <cell r="C1009">
            <v>10</v>
          </cell>
          <cell r="D1009">
            <v>5</v>
          </cell>
          <cell r="E1009" t="str">
            <v>BAJIMINASA</v>
          </cell>
          <cell r="K1009" t="str">
            <v>PEREMPUAN</v>
          </cell>
          <cell r="P1009" t="str">
            <v>Kawin</v>
          </cell>
        </row>
        <row r="1010">
          <cell r="C1010">
            <v>10</v>
          </cell>
          <cell r="D1010">
            <v>5</v>
          </cell>
          <cell r="E1010" t="str">
            <v>BAJIMINASA</v>
          </cell>
          <cell r="K1010" t="str">
            <v>LAKI-LAKI</v>
          </cell>
          <cell r="P1010" t="str">
            <v>Belum Kawin</v>
          </cell>
        </row>
        <row r="1011">
          <cell r="C1011">
            <v>10</v>
          </cell>
          <cell r="D1011">
            <v>5</v>
          </cell>
          <cell r="E1011" t="str">
            <v>BAJIMINASA</v>
          </cell>
          <cell r="K1011" t="str">
            <v>LAKI-LAKI</v>
          </cell>
          <cell r="P1011" t="str">
            <v>Kawin</v>
          </cell>
        </row>
        <row r="1012">
          <cell r="C1012">
            <v>10</v>
          </cell>
          <cell r="D1012">
            <v>5</v>
          </cell>
          <cell r="E1012" t="str">
            <v>BAJIMINASA</v>
          </cell>
          <cell r="K1012" t="str">
            <v>PEREMPUAN</v>
          </cell>
          <cell r="P1012" t="str">
            <v>Kawin</v>
          </cell>
        </row>
        <row r="1013">
          <cell r="C1013">
            <v>10</v>
          </cell>
          <cell r="D1013">
            <v>5</v>
          </cell>
          <cell r="E1013" t="str">
            <v>BAJIMINASA</v>
          </cell>
          <cell r="K1013" t="str">
            <v>PEREMPUAN</v>
          </cell>
          <cell r="P1013" t="str">
            <v>Kawin</v>
          </cell>
        </row>
        <row r="1014">
          <cell r="C1014">
            <v>10</v>
          </cell>
          <cell r="D1014">
            <v>5</v>
          </cell>
          <cell r="E1014" t="str">
            <v>BAJIMINASA</v>
          </cell>
          <cell r="K1014" t="str">
            <v>LAKI-LAKI</v>
          </cell>
          <cell r="P1014" t="str">
            <v>Kawin</v>
          </cell>
        </row>
        <row r="1015">
          <cell r="C1015">
            <v>10</v>
          </cell>
          <cell r="D1015">
            <v>5</v>
          </cell>
          <cell r="E1015" t="str">
            <v>BAJIMINASA</v>
          </cell>
          <cell r="K1015" t="str">
            <v>PEREMPUAN</v>
          </cell>
          <cell r="P1015" t="str">
            <v>Kawin</v>
          </cell>
        </row>
        <row r="1016">
          <cell r="C1016">
            <v>10</v>
          </cell>
          <cell r="D1016">
            <v>5</v>
          </cell>
          <cell r="E1016" t="str">
            <v>BAJIMINASA</v>
          </cell>
          <cell r="K1016" t="str">
            <v>LAKI-LAKI</v>
          </cell>
          <cell r="P1016" t="str">
            <v>Belum Kawin</v>
          </cell>
        </row>
        <row r="1017">
          <cell r="C1017">
            <v>10</v>
          </cell>
          <cell r="D1017">
            <v>5</v>
          </cell>
          <cell r="E1017" t="str">
            <v>BAJIMINASA</v>
          </cell>
          <cell r="K1017" t="str">
            <v>PEREMPUAN</v>
          </cell>
          <cell r="P1017" t="str">
            <v>Belum Kawin</v>
          </cell>
        </row>
        <row r="1018">
          <cell r="C1018">
            <v>10</v>
          </cell>
          <cell r="D1018">
            <v>5</v>
          </cell>
          <cell r="E1018" t="str">
            <v>BAJIMINASA</v>
          </cell>
          <cell r="K1018" t="str">
            <v>LAKI-LAKI</v>
          </cell>
          <cell r="P1018" t="str">
            <v>Kawin</v>
          </cell>
        </row>
        <row r="1019">
          <cell r="C1019">
            <v>10</v>
          </cell>
          <cell r="D1019">
            <v>5</v>
          </cell>
          <cell r="E1019" t="str">
            <v>BAJIMINASA</v>
          </cell>
          <cell r="K1019" t="str">
            <v>PEREMPUAN</v>
          </cell>
          <cell r="P1019" t="str">
            <v>Kawin</v>
          </cell>
        </row>
        <row r="1020">
          <cell r="C1020">
            <v>10</v>
          </cell>
          <cell r="D1020">
            <v>5</v>
          </cell>
          <cell r="E1020" t="str">
            <v>BAJIMINASA</v>
          </cell>
          <cell r="K1020" t="str">
            <v>LAKI-LAKI</v>
          </cell>
          <cell r="P1020" t="str">
            <v>Belum Kawin</v>
          </cell>
        </row>
        <row r="1021">
          <cell r="C1021">
            <v>10</v>
          </cell>
          <cell r="D1021">
            <v>5</v>
          </cell>
          <cell r="E1021" t="str">
            <v>BAJIMINASA</v>
          </cell>
          <cell r="K1021" t="str">
            <v>LAKI-LAKI</v>
          </cell>
          <cell r="P1021" t="str">
            <v>Kawin</v>
          </cell>
        </row>
        <row r="1022">
          <cell r="C1022">
            <v>10</v>
          </cell>
          <cell r="D1022">
            <v>5</v>
          </cell>
          <cell r="E1022" t="str">
            <v>BAJIMINASA</v>
          </cell>
          <cell r="K1022" t="str">
            <v>PEREMPUAN</v>
          </cell>
          <cell r="P1022" t="str">
            <v>Kawin</v>
          </cell>
        </row>
        <row r="1023">
          <cell r="C1023">
            <v>10</v>
          </cell>
          <cell r="D1023">
            <v>5</v>
          </cell>
          <cell r="E1023" t="str">
            <v>BAJIMINASA</v>
          </cell>
          <cell r="K1023" t="str">
            <v>LAKI-LAKI</v>
          </cell>
          <cell r="P1023" t="str">
            <v>Belum Kawin</v>
          </cell>
        </row>
        <row r="1024">
          <cell r="C1024">
            <v>10</v>
          </cell>
          <cell r="D1024">
            <v>5</v>
          </cell>
          <cell r="E1024" t="str">
            <v>BAJIMINASA</v>
          </cell>
          <cell r="K1024" t="str">
            <v>PEREMPUAN</v>
          </cell>
          <cell r="P1024" t="str">
            <v>Belum Kawin</v>
          </cell>
        </row>
        <row r="1025">
          <cell r="C1025">
            <v>10</v>
          </cell>
          <cell r="D1025">
            <v>5</v>
          </cell>
          <cell r="E1025" t="str">
            <v>BAJIMINASA</v>
          </cell>
          <cell r="K1025" t="str">
            <v>LAKI-LAKI</v>
          </cell>
          <cell r="P1025" t="str">
            <v>Kawin</v>
          </cell>
        </row>
        <row r="1026">
          <cell r="C1026">
            <v>10</v>
          </cell>
          <cell r="D1026">
            <v>5</v>
          </cell>
          <cell r="E1026" t="str">
            <v>BAJIMINASA</v>
          </cell>
          <cell r="K1026" t="str">
            <v>PEREMPUAN</v>
          </cell>
          <cell r="P1026" t="str">
            <v>Kawin</v>
          </cell>
        </row>
        <row r="1027">
          <cell r="C1027">
            <v>10</v>
          </cell>
          <cell r="D1027">
            <v>5</v>
          </cell>
          <cell r="E1027" t="str">
            <v>BAJIMINASA</v>
          </cell>
          <cell r="K1027" t="str">
            <v>LAKI-LAKI</v>
          </cell>
          <cell r="P1027" t="str">
            <v>Belum Kawin</v>
          </cell>
        </row>
        <row r="1028">
          <cell r="C1028">
            <v>10</v>
          </cell>
          <cell r="D1028">
            <v>5</v>
          </cell>
          <cell r="E1028" t="str">
            <v>BAJIMINASA</v>
          </cell>
          <cell r="K1028" t="str">
            <v>PEREMPUAN</v>
          </cell>
          <cell r="P1028" t="str">
            <v>Belum Kawin</v>
          </cell>
        </row>
        <row r="1029">
          <cell r="C1029">
            <v>10</v>
          </cell>
          <cell r="D1029">
            <v>5</v>
          </cell>
          <cell r="E1029" t="str">
            <v>BAJIMINASA</v>
          </cell>
          <cell r="K1029" t="str">
            <v>LAKI-LAKI</v>
          </cell>
          <cell r="P1029" t="str">
            <v>Kawin</v>
          </cell>
        </row>
        <row r="1030">
          <cell r="C1030">
            <v>10</v>
          </cell>
          <cell r="D1030">
            <v>5</v>
          </cell>
          <cell r="E1030" t="str">
            <v>BAJIMINASA</v>
          </cell>
          <cell r="K1030" t="str">
            <v>PEREMPUAN</v>
          </cell>
          <cell r="P1030" t="str">
            <v>Belum Kawin</v>
          </cell>
        </row>
        <row r="1031">
          <cell r="C1031">
            <v>10</v>
          </cell>
          <cell r="D1031">
            <v>5</v>
          </cell>
          <cell r="E1031" t="str">
            <v>BAJIMINASA</v>
          </cell>
          <cell r="K1031" t="str">
            <v>PEREMPUAN</v>
          </cell>
          <cell r="P1031" t="str">
            <v>Kawin</v>
          </cell>
        </row>
        <row r="1032">
          <cell r="C1032">
            <v>10</v>
          </cell>
          <cell r="D1032">
            <v>5</v>
          </cell>
          <cell r="E1032" t="str">
            <v>BAJIMINASA</v>
          </cell>
          <cell r="K1032" t="str">
            <v>LAKI-LAKI</v>
          </cell>
          <cell r="P1032" t="str">
            <v>Kawin</v>
          </cell>
        </row>
        <row r="1033">
          <cell r="C1033">
            <v>10</v>
          </cell>
          <cell r="D1033">
            <v>5</v>
          </cell>
          <cell r="E1033" t="str">
            <v>BAJIMINASA</v>
          </cell>
          <cell r="K1033" t="str">
            <v>PEREMPUAN</v>
          </cell>
          <cell r="P1033" t="str">
            <v>Belum Kawin</v>
          </cell>
        </row>
        <row r="1034">
          <cell r="C1034">
            <v>10</v>
          </cell>
          <cell r="D1034">
            <v>5</v>
          </cell>
          <cell r="E1034" t="str">
            <v>BAJIMINASA</v>
          </cell>
          <cell r="K1034" t="str">
            <v>PEREMPUAN</v>
          </cell>
          <cell r="P1034" t="str">
            <v>Belum Kawin</v>
          </cell>
        </row>
        <row r="1035">
          <cell r="C1035">
            <v>10</v>
          </cell>
          <cell r="D1035">
            <v>5</v>
          </cell>
          <cell r="E1035" t="str">
            <v>BAJIMINASA</v>
          </cell>
          <cell r="K1035" t="str">
            <v>PEREMPUAN</v>
          </cell>
          <cell r="P1035" t="str">
            <v>Kawin</v>
          </cell>
        </row>
        <row r="1036">
          <cell r="C1036">
            <v>10</v>
          </cell>
          <cell r="D1036">
            <v>5</v>
          </cell>
          <cell r="E1036" t="str">
            <v>BAJIMINASA</v>
          </cell>
          <cell r="K1036" t="str">
            <v>LAKI-LAKI</v>
          </cell>
          <cell r="P1036" t="str">
            <v>Kawin</v>
          </cell>
        </row>
        <row r="1037">
          <cell r="C1037">
            <v>10</v>
          </cell>
          <cell r="D1037">
            <v>5</v>
          </cell>
          <cell r="E1037" t="str">
            <v>BAJIMINASA</v>
          </cell>
          <cell r="K1037" t="str">
            <v>PEREMPUAN</v>
          </cell>
          <cell r="P1037" t="str">
            <v>Kawin</v>
          </cell>
        </row>
        <row r="1038">
          <cell r="C1038">
            <v>10</v>
          </cell>
          <cell r="D1038">
            <v>5</v>
          </cell>
          <cell r="E1038" t="str">
            <v>BAJIMINASA</v>
          </cell>
          <cell r="K1038" t="str">
            <v>LAKI-LAKI</v>
          </cell>
          <cell r="P1038" t="str">
            <v>Belum Kawin</v>
          </cell>
        </row>
        <row r="1039">
          <cell r="C1039">
            <v>10</v>
          </cell>
          <cell r="D1039">
            <v>5</v>
          </cell>
          <cell r="E1039" t="str">
            <v>BAJIMINASA</v>
          </cell>
          <cell r="K1039" t="str">
            <v>PEREMPUAN</v>
          </cell>
          <cell r="P1039" t="str">
            <v>Belum Kawin</v>
          </cell>
        </row>
        <row r="1040">
          <cell r="C1040">
            <v>10</v>
          </cell>
          <cell r="D1040">
            <v>5</v>
          </cell>
          <cell r="E1040" t="str">
            <v>BAJIMINASA</v>
          </cell>
          <cell r="K1040" t="str">
            <v>PEREMPUAN</v>
          </cell>
          <cell r="P1040" t="str">
            <v>Belum Kawin</v>
          </cell>
        </row>
        <row r="1041">
          <cell r="C1041">
            <v>10</v>
          </cell>
          <cell r="D1041">
            <v>5</v>
          </cell>
          <cell r="E1041" t="str">
            <v>BAJIMINASA</v>
          </cell>
          <cell r="K1041" t="str">
            <v>LAKI-LAKI</v>
          </cell>
          <cell r="P1041" t="str">
            <v>Kawin</v>
          </cell>
        </row>
        <row r="1042">
          <cell r="C1042">
            <v>10</v>
          </cell>
          <cell r="D1042">
            <v>5</v>
          </cell>
          <cell r="E1042" t="str">
            <v>BAJIMINASA</v>
          </cell>
          <cell r="K1042" t="str">
            <v>PEREMPUAN</v>
          </cell>
          <cell r="P1042" t="str">
            <v>Kawin</v>
          </cell>
        </row>
        <row r="1043">
          <cell r="C1043">
            <v>10</v>
          </cell>
          <cell r="D1043">
            <v>5</v>
          </cell>
          <cell r="E1043" t="str">
            <v>BAJIMINASA</v>
          </cell>
          <cell r="K1043" t="str">
            <v>PEREMPUAN</v>
          </cell>
          <cell r="P1043" t="str">
            <v>Belum Kawin</v>
          </cell>
        </row>
        <row r="1044">
          <cell r="C1044">
            <v>10</v>
          </cell>
          <cell r="D1044">
            <v>5</v>
          </cell>
          <cell r="E1044" t="str">
            <v>BAJIMINASA</v>
          </cell>
          <cell r="K1044" t="str">
            <v>LAKI-LAKI</v>
          </cell>
          <cell r="P1044" t="str">
            <v>Kawin</v>
          </cell>
        </row>
        <row r="1045">
          <cell r="C1045">
            <v>10</v>
          </cell>
          <cell r="D1045">
            <v>5</v>
          </cell>
          <cell r="E1045" t="str">
            <v>BAJIMINASA</v>
          </cell>
          <cell r="K1045" t="str">
            <v>PEREMPUAN</v>
          </cell>
          <cell r="P1045" t="str">
            <v>Kawin</v>
          </cell>
        </row>
        <row r="1046">
          <cell r="C1046">
            <v>10</v>
          </cell>
          <cell r="D1046">
            <v>5</v>
          </cell>
          <cell r="E1046" t="str">
            <v>BAJIMINASA</v>
          </cell>
          <cell r="K1046" t="str">
            <v>LAKI-LAKI</v>
          </cell>
          <cell r="P1046" t="str">
            <v>Belum Kawin</v>
          </cell>
        </row>
        <row r="1047">
          <cell r="C1047">
            <v>10</v>
          </cell>
          <cell r="D1047">
            <v>5</v>
          </cell>
          <cell r="E1047" t="str">
            <v>BAJIMINASA</v>
          </cell>
          <cell r="K1047" t="str">
            <v>PEREMPUAN</v>
          </cell>
          <cell r="P1047" t="str">
            <v>Belum Kawin</v>
          </cell>
        </row>
        <row r="1048">
          <cell r="C1048">
            <v>10</v>
          </cell>
          <cell r="D1048">
            <v>5</v>
          </cell>
          <cell r="E1048" t="str">
            <v>BAJIMINASA</v>
          </cell>
          <cell r="K1048" t="str">
            <v>LAKI-LAKI</v>
          </cell>
          <cell r="P1048" t="str">
            <v>Kawin</v>
          </cell>
        </row>
        <row r="1049">
          <cell r="C1049">
            <v>10</v>
          </cell>
          <cell r="D1049">
            <v>5</v>
          </cell>
          <cell r="E1049" t="str">
            <v>BAJIMINASA</v>
          </cell>
          <cell r="K1049" t="str">
            <v>PEREMPUAN</v>
          </cell>
          <cell r="P1049" t="str">
            <v>Kawin</v>
          </cell>
        </row>
        <row r="1050">
          <cell r="C1050">
            <v>10</v>
          </cell>
          <cell r="D1050">
            <v>5</v>
          </cell>
          <cell r="E1050" t="str">
            <v>BAJIMINASA</v>
          </cell>
          <cell r="K1050" t="str">
            <v>PEREMPUAN</v>
          </cell>
          <cell r="P1050" t="str">
            <v>Belum Kawin</v>
          </cell>
        </row>
        <row r="1051">
          <cell r="C1051">
            <v>10</v>
          </cell>
          <cell r="D1051">
            <v>5</v>
          </cell>
          <cell r="E1051" t="str">
            <v>BAJIMINASA</v>
          </cell>
          <cell r="K1051" t="str">
            <v>LAKI-LAKI</v>
          </cell>
          <cell r="P1051" t="str">
            <v>Kawin</v>
          </cell>
        </row>
        <row r="1052">
          <cell r="C1052">
            <v>10</v>
          </cell>
          <cell r="D1052">
            <v>5</v>
          </cell>
          <cell r="E1052" t="str">
            <v>BAJIMINASA</v>
          </cell>
          <cell r="K1052" t="str">
            <v>PEREMPUAN</v>
          </cell>
          <cell r="P1052" t="str">
            <v>Kawin</v>
          </cell>
        </row>
        <row r="1053">
          <cell r="C1053">
            <v>10</v>
          </cell>
          <cell r="D1053">
            <v>5</v>
          </cell>
          <cell r="E1053" t="str">
            <v>BAJIMINASA</v>
          </cell>
          <cell r="K1053" t="str">
            <v>LAKI-LAKI</v>
          </cell>
          <cell r="P1053" t="str">
            <v>Belum Kawin</v>
          </cell>
        </row>
        <row r="1054">
          <cell r="C1054">
            <v>10</v>
          </cell>
          <cell r="D1054">
            <v>5</v>
          </cell>
          <cell r="E1054" t="str">
            <v>BAJIMINASA</v>
          </cell>
          <cell r="K1054" t="str">
            <v>PEREMPUAN</v>
          </cell>
          <cell r="P1054" t="str">
            <v>Belum Kawin</v>
          </cell>
        </row>
        <row r="1055">
          <cell r="C1055">
            <v>10</v>
          </cell>
          <cell r="D1055">
            <v>5</v>
          </cell>
          <cell r="E1055" t="str">
            <v>BAJIMINASA</v>
          </cell>
          <cell r="K1055" t="str">
            <v>LAKI-LAKI</v>
          </cell>
          <cell r="P1055" t="str">
            <v>Belum Kawin</v>
          </cell>
        </row>
        <row r="1056">
          <cell r="C1056">
            <v>10</v>
          </cell>
          <cell r="D1056">
            <v>5</v>
          </cell>
          <cell r="E1056" t="str">
            <v>BAJIMINASA</v>
          </cell>
          <cell r="K1056" t="str">
            <v>LAKI-LAKI</v>
          </cell>
          <cell r="P1056" t="str">
            <v>Kawin</v>
          </cell>
        </row>
        <row r="1057">
          <cell r="C1057">
            <v>10</v>
          </cell>
          <cell r="D1057">
            <v>5</v>
          </cell>
          <cell r="E1057" t="str">
            <v>BAJIMINASA</v>
          </cell>
          <cell r="K1057" t="str">
            <v>PEREMPUAN</v>
          </cell>
          <cell r="P1057" t="str">
            <v>Kawin</v>
          </cell>
        </row>
        <row r="1058">
          <cell r="C1058">
            <v>10</v>
          </cell>
          <cell r="D1058">
            <v>5</v>
          </cell>
          <cell r="E1058" t="str">
            <v>BAJIMINASA</v>
          </cell>
          <cell r="K1058" t="str">
            <v>LAKI-LAKI</v>
          </cell>
          <cell r="P1058" t="str">
            <v>Kawin</v>
          </cell>
        </row>
        <row r="1059">
          <cell r="C1059">
            <v>10</v>
          </cell>
          <cell r="D1059">
            <v>5</v>
          </cell>
          <cell r="E1059" t="str">
            <v>BAJIMINASA</v>
          </cell>
          <cell r="K1059" t="str">
            <v>PEREMPUAN</v>
          </cell>
          <cell r="P1059" t="str">
            <v>Kawin</v>
          </cell>
        </row>
        <row r="1060">
          <cell r="C1060">
            <v>10</v>
          </cell>
          <cell r="D1060">
            <v>5</v>
          </cell>
          <cell r="E1060" t="str">
            <v>BAJIMINASA</v>
          </cell>
          <cell r="K1060" t="str">
            <v>PEREMPUAN</v>
          </cell>
          <cell r="P1060" t="str">
            <v>Kawin</v>
          </cell>
        </row>
        <row r="1061">
          <cell r="C1061">
            <v>10</v>
          </cell>
          <cell r="D1061">
            <v>5</v>
          </cell>
          <cell r="E1061" t="str">
            <v>BAJIMINASA</v>
          </cell>
          <cell r="K1061" t="str">
            <v>LAKI-LAKI</v>
          </cell>
          <cell r="P1061" t="str">
            <v>Belum Kawin</v>
          </cell>
        </row>
        <row r="1062">
          <cell r="C1062">
            <v>11</v>
          </cell>
          <cell r="D1062">
            <v>6</v>
          </cell>
          <cell r="E1062" t="str">
            <v>BAJIMINASA</v>
          </cell>
          <cell r="K1062" t="str">
            <v>LAKI-LAKI</v>
          </cell>
          <cell r="P1062" t="str">
            <v>Kawin</v>
          </cell>
        </row>
        <row r="1063">
          <cell r="C1063">
            <v>11</v>
          </cell>
          <cell r="D1063">
            <v>6</v>
          </cell>
          <cell r="E1063" t="str">
            <v>BAJIMINASA</v>
          </cell>
          <cell r="K1063" t="str">
            <v>PEREMPUAN</v>
          </cell>
          <cell r="P1063" t="str">
            <v>Kawin</v>
          </cell>
        </row>
        <row r="1064">
          <cell r="C1064">
            <v>11</v>
          </cell>
          <cell r="D1064">
            <v>6</v>
          </cell>
          <cell r="E1064" t="str">
            <v>BAJIMINASA</v>
          </cell>
          <cell r="K1064" t="str">
            <v>PEREMPUAN</v>
          </cell>
          <cell r="P1064" t="str">
            <v>Belum Kawin</v>
          </cell>
        </row>
        <row r="1065">
          <cell r="C1065">
            <v>11</v>
          </cell>
          <cell r="D1065">
            <v>6</v>
          </cell>
          <cell r="E1065" t="str">
            <v>BAJIMINASA</v>
          </cell>
          <cell r="K1065" t="str">
            <v>LAKI-LAKI</v>
          </cell>
          <cell r="P1065" t="str">
            <v>Kawin</v>
          </cell>
        </row>
        <row r="1066">
          <cell r="C1066">
            <v>11</v>
          </cell>
          <cell r="D1066">
            <v>6</v>
          </cell>
          <cell r="E1066" t="str">
            <v>BAJIMINASA</v>
          </cell>
          <cell r="K1066" t="str">
            <v>PEREMPUAN</v>
          </cell>
          <cell r="P1066" t="str">
            <v>Kawin</v>
          </cell>
        </row>
        <row r="1067">
          <cell r="C1067">
            <v>11</v>
          </cell>
          <cell r="D1067">
            <v>6</v>
          </cell>
          <cell r="E1067" t="str">
            <v>BAJIMINASA</v>
          </cell>
          <cell r="K1067" t="str">
            <v>PEREMPUAN</v>
          </cell>
          <cell r="P1067" t="str">
            <v>Belum Kawin</v>
          </cell>
        </row>
        <row r="1068">
          <cell r="C1068">
            <v>11</v>
          </cell>
          <cell r="D1068">
            <v>6</v>
          </cell>
          <cell r="E1068" t="str">
            <v>BAJIMINASA</v>
          </cell>
          <cell r="K1068" t="str">
            <v>PEREMPUAN</v>
          </cell>
          <cell r="P1068" t="str">
            <v>Belum Kawin</v>
          </cell>
        </row>
        <row r="1069">
          <cell r="C1069">
            <v>11</v>
          </cell>
          <cell r="D1069">
            <v>6</v>
          </cell>
          <cell r="E1069" t="str">
            <v>BAJIMINASA</v>
          </cell>
          <cell r="K1069" t="str">
            <v>LAKI-LAKI</v>
          </cell>
          <cell r="P1069" t="str">
            <v>Kawin</v>
          </cell>
        </row>
        <row r="1070">
          <cell r="C1070">
            <v>11</v>
          </cell>
          <cell r="D1070">
            <v>6</v>
          </cell>
          <cell r="E1070" t="str">
            <v>BAJIMINASA</v>
          </cell>
          <cell r="K1070" t="str">
            <v>PEREMPUAN</v>
          </cell>
          <cell r="P1070" t="str">
            <v>Kawin</v>
          </cell>
        </row>
        <row r="1071">
          <cell r="C1071">
            <v>11</v>
          </cell>
          <cell r="D1071">
            <v>6</v>
          </cell>
          <cell r="E1071" t="str">
            <v>BAJIMINASA</v>
          </cell>
          <cell r="K1071" t="str">
            <v>PEREMPUAN</v>
          </cell>
          <cell r="P1071" t="str">
            <v>Belum Kawin</v>
          </cell>
        </row>
        <row r="1072">
          <cell r="C1072">
            <v>11</v>
          </cell>
          <cell r="D1072">
            <v>6</v>
          </cell>
          <cell r="E1072" t="str">
            <v>BAJIMINASA</v>
          </cell>
          <cell r="K1072" t="str">
            <v>PEREMPUAN</v>
          </cell>
          <cell r="P1072" t="str">
            <v>Belum Kawin</v>
          </cell>
        </row>
        <row r="1073">
          <cell r="C1073">
            <v>11</v>
          </cell>
          <cell r="D1073">
            <v>6</v>
          </cell>
          <cell r="E1073" t="str">
            <v>BAJIMINASA</v>
          </cell>
          <cell r="K1073" t="str">
            <v>LAKI-LAKI</v>
          </cell>
          <cell r="P1073" t="str">
            <v>Kawin</v>
          </cell>
        </row>
        <row r="1074">
          <cell r="C1074">
            <v>11</v>
          </cell>
          <cell r="D1074">
            <v>6</v>
          </cell>
          <cell r="E1074" t="str">
            <v>BAJIMINASA</v>
          </cell>
          <cell r="K1074" t="str">
            <v>PEREMPUAN</v>
          </cell>
          <cell r="P1074" t="str">
            <v>Kawin</v>
          </cell>
        </row>
        <row r="1075">
          <cell r="C1075">
            <v>11</v>
          </cell>
          <cell r="D1075">
            <v>6</v>
          </cell>
          <cell r="E1075" t="str">
            <v>BAJIMINASA</v>
          </cell>
          <cell r="K1075" t="str">
            <v>PEREMPUAN</v>
          </cell>
          <cell r="P1075" t="str">
            <v>Belum Kawin</v>
          </cell>
        </row>
        <row r="1076">
          <cell r="C1076">
            <v>11</v>
          </cell>
          <cell r="D1076">
            <v>6</v>
          </cell>
          <cell r="E1076" t="str">
            <v>BAJIMINASA</v>
          </cell>
          <cell r="K1076" t="str">
            <v>LAKI-LAKI</v>
          </cell>
          <cell r="P1076" t="str">
            <v>Belum Kawin</v>
          </cell>
        </row>
        <row r="1077">
          <cell r="C1077">
            <v>11</v>
          </cell>
          <cell r="D1077">
            <v>6</v>
          </cell>
          <cell r="E1077" t="str">
            <v>BAJIMINASA</v>
          </cell>
          <cell r="K1077" t="str">
            <v>LAKI-LAKI</v>
          </cell>
          <cell r="P1077" t="str">
            <v>Belum Kawin</v>
          </cell>
        </row>
        <row r="1078">
          <cell r="C1078">
            <v>11</v>
          </cell>
          <cell r="D1078">
            <v>6</v>
          </cell>
          <cell r="E1078" t="str">
            <v>BAJIMINASA</v>
          </cell>
          <cell r="K1078" t="str">
            <v>PEREMPUAN</v>
          </cell>
          <cell r="P1078" t="str">
            <v>Belum Kawin</v>
          </cell>
        </row>
        <row r="1079">
          <cell r="C1079">
            <v>11</v>
          </cell>
          <cell r="D1079">
            <v>6</v>
          </cell>
          <cell r="E1079" t="str">
            <v>BAJIMINASA</v>
          </cell>
          <cell r="K1079" t="str">
            <v>LAKI-LAKI</v>
          </cell>
          <cell r="P1079" t="str">
            <v>Belum Kawin</v>
          </cell>
        </row>
        <row r="1080">
          <cell r="C1080">
            <v>11</v>
          </cell>
          <cell r="D1080">
            <v>6</v>
          </cell>
          <cell r="E1080" t="str">
            <v>BAJIMINASA</v>
          </cell>
          <cell r="K1080" t="str">
            <v>PEREMPUAN</v>
          </cell>
          <cell r="P1080" t="str">
            <v>Belum Kawin</v>
          </cell>
        </row>
        <row r="1081">
          <cell r="C1081">
            <v>11</v>
          </cell>
          <cell r="D1081">
            <v>6</v>
          </cell>
          <cell r="E1081" t="str">
            <v>BAJIMINASA</v>
          </cell>
          <cell r="K1081" t="str">
            <v>LAKI-LAKI</v>
          </cell>
          <cell r="P1081" t="str">
            <v>Kawin</v>
          </cell>
        </row>
        <row r="1082">
          <cell r="C1082">
            <v>11</v>
          </cell>
          <cell r="D1082">
            <v>6</v>
          </cell>
          <cell r="E1082" t="str">
            <v>BAJIMINASA</v>
          </cell>
          <cell r="K1082" t="str">
            <v>PEREMPUAN</v>
          </cell>
          <cell r="P1082" t="str">
            <v>Kawin</v>
          </cell>
        </row>
        <row r="1083">
          <cell r="C1083">
            <v>11</v>
          </cell>
          <cell r="D1083">
            <v>6</v>
          </cell>
          <cell r="E1083" t="str">
            <v>BAJIMINASA</v>
          </cell>
          <cell r="K1083" t="str">
            <v>LAKI-LAKI</v>
          </cell>
          <cell r="P1083" t="str">
            <v>Kawin</v>
          </cell>
        </row>
        <row r="1084">
          <cell r="C1084">
            <v>11</v>
          </cell>
          <cell r="D1084">
            <v>6</v>
          </cell>
          <cell r="E1084" t="str">
            <v>BAJIMINASA</v>
          </cell>
          <cell r="K1084" t="str">
            <v>LAKI-LAKI</v>
          </cell>
          <cell r="P1084" t="str">
            <v>Kawin</v>
          </cell>
        </row>
        <row r="1085">
          <cell r="C1085">
            <v>11</v>
          </cell>
          <cell r="D1085">
            <v>6</v>
          </cell>
          <cell r="E1085" t="str">
            <v>BAJIMINASA</v>
          </cell>
          <cell r="K1085" t="str">
            <v>PEREMPUAN</v>
          </cell>
          <cell r="P1085" t="str">
            <v>Kawin</v>
          </cell>
        </row>
        <row r="1086">
          <cell r="C1086">
            <v>11</v>
          </cell>
          <cell r="D1086">
            <v>6</v>
          </cell>
          <cell r="E1086" t="str">
            <v>BAJIMINASA</v>
          </cell>
          <cell r="K1086" t="str">
            <v>PEREMPUAN</v>
          </cell>
          <cell r="P1086" t="str">
            <v>Kawin</v>
          </cell>
        </row>
        <row r="1087">
          <cell r="C1087">
            <v>11</v>
          </cell>
          <cell r="D1087">
            <v>6</v>
          </cell>
          <cell r="E1087" t="str">
            <v>BAJIMINASA</v>
          </cell>
          <cell r="K1087" t="str">
            <v>PEREMPUAN</v>
          </cell>
          <cell r="P1087" t="str">
            <v>Belum Kawin</v>
          </cell>
        </row>
        <row r="1088">
          <cell r="C1088">
            <v>11</v>
          </cell>
          <cell r="D1088">
            <v>6</v>
          </cell>
          <cell r="E1088" t="str">
            <v>BAJIMINASA</v>
          </cell>
          <cell r="K1088" t="str">
            <v>PEREMPUAN</v>
          </cell>
          <cell r="P1088" t="str">
            <v>Belum Kawin</v>
          </cell>
        </row>
        <row r="1089">
          <cell r="C1089">
            <v>11</v>
          </cell>
          <cell r="D1089">
            <v>6</v>
          </cell>
          <cell r="E1089" t="str">
            <v>BAJIMINASA</v>
          </cell>
          <cell r="K1089" t="str">
            <v>PEREMPUAN</v>
          </cell>
          <cell r="P1089" t="str">
            <v>Belum Kawin</v>
          </cell>
        </row>
        <row r="1090">
          <cell r="C1090">
            <v>11</v>
          </cell>
          <cell r="D1090">
            <v>6</v>
          </cell>
          <cell r="E1090" t="str">
            <v>BAJIMINASA</v>
          </cell>
          <cell r="K1090" t="str">
            <v>LAKI-LAKI</v>
          </cell>
          <cell r="P1090" t="str">
            <v>Kawin</v>
          </cell>
        </row>
        <row r="1091">
          <cell r="C1091">
            <v>11</v>
          </cell>
          <cell r="D1091">
            <v>6</v>
          </cell>
          <cell r="E1091" t="str">
            <v>BAJIMINASA</v>
          </cell>
          <cell r="K1091" t="str">
            <v>PEREMPUAN</v>
          </cell>
          <cell r="P1091" t="str">
            <v>Kawin</v>
          </cell>
        </row>
        <row r="1092">
          <cell r="C1092">
            <v>11</v>
          </cell>
          <cell r="D1092">
            <v>6</v>
          </cell>
          <cell r="E1092" t="str">
            <v>BAJIMINASA</v>
          </cell>
          <cell r="K1092" t="str">
            <v>PEREMPUAN</v>
          </cell>
          <cell r="P1092" t="str">
            <v>Belum Kawin</v>
          </cell>
        </row>
        <row r="1093">
          <cell r="C1093">
            <v>11</v>
          </cell>
          <cell r="D1093">
            <v>6</v>
          </cell>
          <cell r="E1093" t="str">
            <v>BAJIMINASA</v>
          </cell>
          <cell r="K1093" t="str">
            <v>PEREMPUAN</v>
          </cell>
          <cell r="P1093" t="str">
            <v>Belum Kawin</v>
          </cell>
        </row>
        <row r="1094">
          <cell r="C1094">
            <v>11</v>
          </cell>
          <cell r="D1094">
            <v>6</v>
          </cell>
          <cell r="E1094" t="str">
            <v>BAJIMINASA</v>
          </cell>
          <cell r="K1094" t="str">
            <v>LAKI-LAKI</v>
          </cell>
          <cell r="P1094" t="str">
            <v>Kawin</v>
          </cell>
        </row>
        <row r="1095">
          <cell r="C1095">
            <v>11</v>
          </cell>
          <cell r="D1095">
            <v>6</v>
          </cell>
          <cell r="E1095" t="str">
            <v>BAJIMINASA</v>
          </cell>
          <cell r="K1095" t="str">
            <v>PEREMPUAN</v>
          </cell>
          <cell r="P1095" t="str">
            <v>Kawin</v>
          </cell>
        </row>
        <row r="1096">
          <cell r="C1096">
            <v>11</v>
          </cell>
          <cell r="D1096">
            <v>6</v>
          </cell>
          <cell r="E1096" t="str">
            <v>BAJIMINASA</v>
          </cell>
          <cell r="K1096" t="str">
            <v>PEREMPUAN</v>
          </cell>
          <cell r="P1096" t="str">
            <v>Belum Kawin</v>
          </cell>
        </row>
        <row r="1097">
          <cell r="C1097">
            <v>11</v>
          </cell>
          <cell r="D1097">
            <v>6</v>
          </cell>
          <cell r="E1097" t="str">
            <v>BAJIMINASA</v>
          </cell>
          <cell r="K1097" t="str">
            <v>LAKI-LAKI</v>
          </cell>
          <cell r="P1097" t="str">
            <v>Kawin</v>
          </cell>
        </row>
        <row r="1098">
          <cell r="C1098">
            <v>11</v>
          </cell>
          <cell r="D1098">
            <v>6</v>
          </cell>
          <cell r="E1098" t="str">
            <v>BAJIMINASA</v>
          </cell>
          <cell r="K1098" t="str">
            <v>PEREMPUAN</v>
          </cell>
          <cell r="P1098" t="str">
            <v>Kawin</v>
          </cell>
        </row>
        <row r="1099">
          <cell r="C1099">
            <v>11</v>
          </cell>
          <cell r="D1099">
            <v>6</v>
          </cell>
          <cell r="E1099" t="str">
            <v>BAJIMINASA</v>
          </cell>
          <cell r="K1099" t="str">
            <v>LAKI-LAKI</v>
          </cell>
          <cell r="P1099" t="str">
            <v>Kawin</v>
          </cell>
        </row>
        <row r="1100">
          <cell r="C1100">
            <v>11</v>
          </cell>
          <cell r="D1100">
            <v>6</v>
          </cell>
          <cell r="E1100" t="str">
            <v>BAJIMINASA</v>
          </cell>
          <cell r="K1100" t="str">
            <v>PEREMPUAN</v>
          </cell>
          <cell r="P1100" t="str">
            <v>Kawin</v>
          </cell>
        </row>
        <row r="1101">
          <cell r="C1101">
            <v>11</v>
          </cell>
          <cell r="D1101">
            <v>6</v>
          </cell>
          <cell r="E1101" t="str">
            <v>BAJIMINASA</v>
          </cell>
          <cell r="K1101" t="str">
            <v>LAKI-LAKI</v>
          </cell>
          <cell r="P1101" t="str">
            <v>Belum Kawin</v>
          </cell>
        </row>
        <row r="1102">
          <cell r="C1102">
            <v>11</v>
          </cell>
          <cell r="D1102">
            <v>6</v>
          </cell>
          <cell r="E1102" t="str">
            <v>BAJIMINASA</v>
          </cell>
          <cell r="K1102" t="str">
            <v>PEREMPUAN</v>
          </cell>
          <cell r="P1102" t="str">
            <v>Belum Kawin</v>
          </cell>
        </row>
        <row r="1103">
          <cell r="C1103">
            <v>11</v>
          </cell>
          <cell r="D1103">
            <v>6</v>
          </cell>
          <cell r="E1103" t="str">
            <v>BAJIMINASA</v>
          </cell>
          <cell r="K1103" t="str">
            <v>LAKI-LAKI</v>
          </cell>
          <cell r="P1103" t="str">
            <v>Kawin</v>
          </cell>
        </row>
        <row r="1104">
          <cell r="C1104">
            <v>11</v>
          </cell>
          <cell r="D1104">
            <v>6</v>
          </cell>
          <cell r="E1104" t="str">
            <v>BAJIMINASA</v>
          </cell>
          <cell r="K1104" t="str">
            <v>PEREMPUAN</v>
          </cell>
          <cell r="P1104" t="str">
            <v>Kawin</v>
          </cell>
        </row>
        <row r="1105">
          <cell r="C1105">
            <v>11</v>
          </cell>
          <cell r="D1105">
            <v>6</v>
          </cell>
          <cell r="E1105" t="str">
            <v>BAJIMINASA</v>
          </cell>
          <cell r="K1105" t="str">
            <v>LAKI-LAKI</v>
          </cell>
          <cell r="P1105" t="str">
            <v>Belum Kawin</v>
          </cell>
        </row>
        <row r="1106">
          <cell r="C1106">
            <v>11</v>
          </cell>
          <cell r="D1106">
            <v>6</v>
          </cell>
          <cell r="E1106" t="str">
            <v>BAJIMINASA</v>
          </cell>
          <cell r="K1106" t="str">
            <v>LAKI-LAKI</v>
          </cell>
          <cell r="P1106" t="str">
            <v>Kawin</v>
          </cell>
        </row>
        <row r="1107">
          <cell r="C1107">
            <v>11</v>
          </cell>
          <cell r="D1107">
            <v>6</v>
          </cell>
          <cell r="E1107" t="str">
            <v>BAJIMINASA</v>
          </cell>
          <cell r="K1107" t="str">
            <v>PEREMPUAN</v>
          </cell>
          <cell r="P1107" t="str">
            <v>Kawin</v>
          </cell>
        </row>
        <row r="1108">
          <cell r="C1108">
            <v>11</v>
          </cell>
          <cell r="D1108">
            <v>6</v>
          </cell>
          <cell r="E1108" t="str">
            <v>BAJIMINASA</v>
          </cell>
          <cell r="K1108" t="str">
            <v>PEREMPUAN</v>
          </cell>
          <cell r="P1108" t="str">
            <v>Belum Kawin</v>
          </cell>
        </row>
        <row r="1109">
          <cell r="C1109">
            <v>11</v>
          </cell>
          <cell r="D1109">
            <v>6</v>
          </cell>
          <cell r="E1109" t="str">
            <v>BAJIMINASA</v>
          </cell>
          <cell r="K1109" t="str">
            <v>LAKI-LAKI</v>
          </cell>
          <cell r="P1109" t="str">
            <v>Belum Kawin</v>
          </cell>
        </row>
        <row r="1110">
          <cell r="C1110">
            <v>11</v>
          </cell>
          <cell r="D1110">
            <v>6</v>
          </cell>
          <cell r="E1110" t="str">
            <v>BAJIMINASA</v>
          </cell>
          <cell r="K1110" t="str">
            <v>LAKI-LAKI</v>
          </cell>
          <cell r="P1110" t="str">
            <v>Belum Kawin</v>
          </cell>
        </row>
        <row r="1111">
          <cell r="C1111">
            <v>11</v>
          </cell>
          <cell r="D1111">
            <v>6</v>
          </cell>
          <cell r="E1111" t="str">
            <v>BAJIMINASA</v>
          </cell>
          <cell r="K1111" t="str">
            <v>LAKI-LAKI</v>
          </cell>
          <cell r="P1111" t="str">
            <v>Kawin</v>
          </cell>
        </row>
        <row r="1112">
          <cell r="C1112">
            <v>11</v>
          </cell>
          <cell r="D1112">
            <v>6</v>
          </cell>
          <cell r="E1112" t="str">
            <v>BAJIMINASA</v>
          </cell>
          <cell r="K1112" t="str">
            <v>PEREMPUAN</v>
          </cell>
          <cell r="P1112" t="str">
            <v>Kawin</v>
          </cell>
        </row>
        <row r="1113">
          <cell r="C1113">
            <v>11</v>
          </cell>
          <cell r="D1113">
            <v>6</v>
          </cell>
          <cell r="E1113" t="str">
            <v>BAJIMINASA</v>
          </cell>
          <cell r="K1113" t="str">
            <v>LAKI-LAKI</v>
          </cell>
          <cell r="P1113" t="str">
            <v>Janda/Duda</v>
          </cell>
        </row>
        <row r="1114">
          <cell r="C1114">
            <v>11</v>
          </cell>
          <cell r="D1114">
            <v>6</v>
          </cell>
          <cell r="E1114" t="str">
            <v>BAJIMINASA</v>
          </cell>
          <cell r="K1114" t="str">
            <v>LAKI-LAKI</v>
          </cell>
          <cell r="P1114" t="str">
            <v>Kawin</v>
          </cell>
        </row>
        <row r="1115">
          <cell r="C1115">
            <v>11</v>
          </cell>
          <cell r="D1115">
            <v>6</v>
          </cell>
          <cell r="E1115" t="str">
            <v>BAJIMINASA</v>
          </cell>
          <cell r="K1115" t="str">
            <v>PEREMPUAN</v>
          </cell>
          <cell r="P1115" t="str">
            <v>Kawin</v>
          </cell>
        </row>
        <row r="1116">
          <cell r="C1116">
            <v>11</v>
          </cell>
          <cell r="D1116">
            <v>6</v>
          </cell>
          <cell r="E1116" t="str">
            <v>BAJIMINASA</v>
          </cell>
          <cell r="K1116" t="str">
            <v>LAKI-LAKI</v>
          </cell>
          <cell r="P1116" t="str">
            <v>Belum Kawin</v>
          </cell>
        </row>
        <row r="1117">
          <cell r="C1117">
            <v>11</v>
          </cell>
          <cell r="D1117">
            <v>6</v>
          </cell>
          <cell r="E1117" t="str">
            <v>BAJIMINASA</v>
          </cell>
          <cell r="K1117" t="str">
            <v>LAKI-LAKI</v>
          </cell>
          <cell r="P1117" t="str">
            <v>Kawin</v>
          </cell>
        </row>
        <row r="1118">
          <cell r="C1118">
            <v>11</v>
          </cell>
          <cell r="D1118">
            <v>6</v>
          </cell>
          <cell r="E1118" t="str">
            <v>BAJIMINASA</v>
          </cell>
          <cell r="K1118" t="str">
            <v>PEREMPUAN</v>
          </cell>
          <cell r="P1118" t="str">
            <v>Kawin</v>
          </cell>
        </row>
        <row r="1119">
          <cell r="C1119">
            <v>11</v>
          </cell>
          <cell r="D1119">
            <v>6</v>
          </cell>
          <cell r="E1119" t="str">
            <v>BAJIMINASA</v>
          </cell>
          <cell r="K1119" t="str">
            <v>LAKI-LAKI</v>
          </cell>
          <cell r="P1119" t="str">
            <v>Belum Kawin</v>
          </cell>
        </row>
        <row r="1120">
          <cell r="C1120">
            <v>11</v>
          </cell>
          <cell r="D1120">
            <v>6</v>
          </cell>
          <cell r="E1120" t="str">
            <v>BAJIMINASA</v>
          </cell>
          <cell r="K1120" t="str">
            <v>LAKI-LAKI</v>
          </cell>
          <cell r="P1120" t="str">
            <v>Kawin</v>
          </cell>
        </row>
        <row r="1121">
          <cell r="C1121">
            <v>11</v>
          </cell>
          <cell r="D1121">
            <v>6</v>
          </cell>
          <cell r="E1121" t="str">
            <v>BAJIMINASA</v>
          </cell>
          <cell r="K1121" t="str">
            <v>PEREMPUAN</v>
          </cell>
          <cell r="P1121" t="str">
            <v>Kawin</v>
          </cell>
        </row>
        <row r="1122">
          <cell r="C1122">
            <v>11</v>
          </cell>
          <cell r="D1122">
            <v>6</v>
          </cell>
          <cell r="E1122" t="str">
            <v>BAJIMINASA</v>
          </cell>
          <cell r="K1122" t="str">
            <v>LAKI-LAKI</v>
          </cell>
          <cell r="P1122" t="str">
            <v>Belum Kawin</v>
          </cell>
        </row>
        <row r="1123">
          <cell r="C1123">
            <v>11</v>
          </cell>
          <cell r="D1123">
            <v>6</v>
          </cell>
          <cell r="E1123" t="str">
            <v>BAJIMINASA</v>
          </cell>
          <cell r="K1123" t="str">
            <v>LAKI-LAKI</v>
          </cell>
          <cell r="P1123" t="str">
            <v>Kawin</v>
          </cell>
        </row>
        <row r="1124">
          <cell r="C1124">
            <v>11</v>
          </cell>
          <cell r="D1124">
            <v>6</v>
          </cell>
          <cell r="E1124" t="str">
            <v>BAJIMINASA</v>
          </cell>
          <cell r="K1124" t="str">
            <v>PEREMPUAN</v>
          </cell>
          <cell r="P1124" t="str">
            <v>Kawin</v>
          </cell>
        </row>
        <row r="1125">
          <cell r="C1125">
            <v>11</v>
          </cell>
          <cell r="D1125">
            <v>6</v>
          </cell>
          <cell r="E1125" t="str">
            <v>BAJIMINASA</v>
          </cell>
          <cell r="K1125" t="str">
            <v>LAKI-LAKI</v>
          </cell>
          <cell r="P1125" t="str">
            <v>Kawin</v>
          </cell>
        </row>
        <row r="1126">
          <cell r="C1126">
            <v>11</v>
          </cell>
          <cell r="D1126">
            <v>6</v>
          </cell>
          <cell r="E1126" t="str">
            <v>BAJIMINASA</v>
          </cell>
          <cell r="K1126" t="str">
            <v>LAKI-LAKI</v>
          </cell>
          <cell r="P1126" t="str">
            <v>Belum Kawin</v>
          </cell>
        </row>
        <row r="1127">
          <cell r="C1127">
            <v>11</v>
          </cell>
          <cell r="D1127">
            <v>6</v>
          </cell>
          <cell r="E1127" t="str">
            <v>BAJIMINASA</v>
          </cell>
          <cell r="K1127" t="str">
            <v>LAKI-LAKI</v>
          </cell>
          <cell r="P1127" t="str">
            <v>Belum Kawin</v>
          </cell>
        </row>
        <row r="1128">
          <cell r="C1128">
            <v>11</v>
          </cell>
          <cell r="D1128">
            <v>6</v>
          </cell>
          <cell r="E1128" t="str">
            <v>BAJIMINASA</v>
          </cell>
          <cell r="K1128" t="str">
            <v>LAKI-LAKI</v>
          </cell>
          <cell r="P1128" t="str">
            <v>Belum Kawin</v>
          </cell>
        </row>
        <row r="1129">
          <cell r="C1129">
            <v>11</v>
          </cell>
          <cell r="D1129">
            <v>6</v>
          </cell>
          <cell r="E1129" t="str">
            <v>BAJIMINASA</v>
          </cell>
          <cell r="K1129" t="str">
            <v>LAKI-LAKI</v>
          </cell>
          <cell r="P1129" t="str">
            <v>Belum Kawin</v>
          </cell>
        </row>
        <row r="1130">
          <cell r="C1130">
            <v>11</v>
          </cell>
          <cell r="D1130">
            <v>6</v>
          </cell>
          <cell r="E1130" t="str">
            <v>BAJIMINASA</v>
          </cell>
          <cell r="K1130" t="str">
            <v>LAKI-LAKI</v>
          </cell>
          <cell r="P1130" t="str">
            <v>Belum Kawin</v>
          </cell>
        </row>
        <row r="1131">
          <cell r="C1131">
            <v>11</v>
          </cell>
          <cell r="D1131">
            <v>6</v>
          </cell>
          <cell r="E1131" t="str">
            <v>BAJIMINASA</v>
          </cell>
          <cell r="K1131" t="str">
            <v>LAKI-LAKI</v>
          </cell>
          <cell r="P1131" t="str">
            <v>Belum Kawin</v>
          </cell>
        </row>
        <row r="1132">
          <cell r="C1132">
            <v>11</v>
          </cell>
          <cell r="D1132">
            <v>6</v>
          </cell>
          <cell r="E1132" t="str">
            <v>BAJIMINASA</v>
          </cell>
          <cell r="K1132" t="str">
            <v>LAKI-LAKI</v>
          </cell>
          <cell r="P1132" t="str">
            <v>Kawin</v>
          </cell>
        </row>
        <row r="1133">
          <cell r="C1133">
            <v>11</v>
          </cell>
          <cell r="D1133">
            <v>6</v>
          </cell>
          <cell r="E1133" t="str">
            <v>BAJIMINASA</v>
          </cell>
          <cell r="K1133" t="str">
            <v>PEREMPUAN</v>
          </cell>
          <cell r="P1133" t="str">
            <v>Kawin</v>
          </cell>
        </row>
        <row r="1134">
          <cell r="C1134">
            <v>11</v>
          </cell>
          <cell r="D1134">
            <v>6</v>
          </cell>
          <cell r="E1134" t="str">
            <v>BAJIMINASA</v>
          </cell>
          <cell r="K1134" t="str">
            <v>LAKI-LAKI</v>
          </cell>
          <cell r="P1134" t="str">
            <v>Kawin</v>
          </cell>
        </row>
        <row r="1135">
          <cell r="C1135">
            <v>11</v>
          </cell>
          <cell r="D1135">
            <v>6</v>
          </cell>
          <cell r="E1135" t="str">
            <v>BAJIMINASA</v>
          </cell>
          <cell r="K1135" t="str">
            <v>PEREMPUAN</v>
          </cell>
          <cell r="P1135" t="str">
            <v>Kawin</v>
          </cell>
        </row>
        <row r="1136">
          <cell r="C1136">
            <v>11</v>
          </cell>
          <cell r="D1136">
            <v>6</v>
          </cell>
          <cell r="E1136" t="str">
            <v>BAJIMINASA</v>
          </cell>
          <cell r="K1136" t="str">
            <v>PEREMPUAN</v>
          </cell>
          <cell r="P1136" t="str">
            <v>Belum Kawin</v>
          </cell>
        </row>
        <row r="1137">
          <cell r="C1137">
            <v>11</v>
          </cell>
          <cell r="D1137">
            <v>6</v>
          </cell>
          <cell r="E1137" t="str">
            <v>BAJIMINASA</v>
          </cell>
          <cell r="K1137" t="str">
            <v>LAKI-LAKI</v>
          </cell>
          <cell r="P1137" t="str">
            <v>Belum Kawin</v>
          </cell>
        </row>
        <row r="1138">
          <cell r="C1138">
            <v>11</v>
          </cell>
          <cell r="D1138">
            <v>6</v>
          </cell>
          <cell r="E1138" t="str">
            <v>BAJIMINASA</v>
          </cell>
          <cell r="K1138" t="str">
            <v>LAKI-LAKI</v>
          </cell>
          <cell r="P1138" t="str">
            <v>Kawin</v>
          </cell>
        </row>
        <row r="1139">
          <cell r="C1139">
            <v>11</v>
          </cell>
          <cell r="D1139">
            <v>6</v>
          </cell>
          <cell r="E1139" t="str">
            <v>BAJIMINASA</v>
          </cell>
          <cell r="K1139" t="str">
            <v>PEREMPUAN</v>
          </cell>
          <cell r="P1139" t="str">
            <v>Kawin</v>
          </cell>
        </row>
        <row r="1140">
          <cell r="C1140">
            <v>11</v>
          </cell>
          <cell r="D1140">
            <v>6</v>
          </cell>
          <cell r="E1140" t="str">
            <v>BAJIMINASA</v>
          </cell>
          <cell r="K1140" t="str">
            <v>PEREMPUAN</v>
          </cell>
          <cell r="P1140" t="str">
            <v>Belum Kawin</v>
          </cell>
        </row>
        <row r="1141">
          <cell r="C1141">
            <v>11</v>
          </cell>
          <cell r="D1141">
            <v>6</v>
          </cell>
          <cell r="E1141" t="str">
            <v>BAJIMINASA</v>
          </cell>
          <cell r="K1141" t="str">
            <v>PEREMPUAN</v>
          </cell>
          <cell r="P1141" t="str">
            <v>Kawin</v>
          </cell>
        </row>
        <row r="1142">
          <cell r="C1142">
            <v>11</v>
          </cell>
          <cell r="D1142">
            <v>6</v>
          </cell>
          <cell r="E1142" t="str">
            <v>BAJIMINASA</v>
          </cell>
          <cell r="K1142" t="str">
            <v>LAKI-LAKI</v>
          </cell>
          <cell r="P1142" t="str">
            <v>Belum Kawin</v>
          </cell>
        </row>
        <row r="1143">
          <cell r="C1143">
            <v>11</v>
          </cell>
          <cell r="D1143">
            <v>6</v>
          </cell>
          <cell r="E1143" t="str">
            <v>BAJIMINASA</v>
          </cell>
          <cell r="K1143" t="str">
            <v>LAKI-LAKI</v>
          </cell>
          <cell r="P1143" t="str">
            <v>Janda/Duda</v>
          </cell>
        </row>
        <row r="1144">
          <cell r="C1144">
            <v>11</v>
          </cell>
          <cell r="D1144">
            <v>6</v>
          </cell>
          <cell r="E1144" t="str">
            <v>BAJIMINASA</v>
          </cell>
          <cell r="K1144" t="str">
            <v>LAKI-LAKI</v>
          </cell>
          <cell r="P1144" t="str">
            <v>Kawin</v>
          </cell>
        </row>
        <row r="1145">
          <cell r="C1145">
            <v>11</v>
          </cell>
          <cell r="D1145">
            <v>6</v>
          </cell>
          <cell r="E1145" t="str">
            <v>BAJIMINASA</v>
          </cell>
          <cell r="K1145" t="str">
            <v>PEREMPUAN</v>
          </cell>
          <cell r="P1145" t="str">
            <v>Kawin</v>
          </cell>
        </row>
        <row r="1146">
          <cell r="C1146">
            <v>11</v>
          </cell>
          <cell r="D1146">
            <v>6</v>
          </cell>
          <cell r="E1146" t="str">
            <v>BAJIMINASA</v>
          </cell>
          <cell r="K1146" t="str">
            <v>LAKI-LAKI</v>
          </cell>
          <cell r="P1146" t="str">
            <v>Belum Kawin</v>
          </cell>
        </row>
        <row r="1147">
          <cell r="C1147">
            <v>11</v>
          </cell>
          <cell r="D1147">
            <v>6</v>
          </cell>
          <cell r="E1147" t="str">
            <v>BAJIMINASA</v>
          </cell>
          <cell r="K1147" t="str">
            <v>LAKI-LAKI</v>
          </cell>
          <cell r="P1147" t="str">
            <v>Belum Kawin</v>
          </cell>
        </row>
        <row r="1148">
          <cell r="C1148">
            <v>11</v>
          </cell>
          <cell r="D1148">
            <v>6</v>
          </cell>
          <cell r="E1148" t="str">
            <v>BAJIMINASA</v>
          </cell>
          <cell r="K1148" t="str">
            <v>PEREMPUAN</v>
          </cell>
          <cell r="P1148" t="str">
            <v>Kawin</v>
          </cell>
        </row>
        <row r="1149">
          <cell r="C1149">
            <v>11</v>
          </cell>
          <cell r="D1149">
            <v>6</v>
          </cell>
          <cell r="E1149" t="str">
            <v>BAJIMINASA</v>
          </cell>
          <cell r="K1149" t="str">
            <v>LAKI-LAKI</v>
          </cell>
          <cell r="P1149" t="str">
            <v>Belum Kawin</v>
          </cell>
        </row>
        <row r="1150">
          <cell r="C1150">
            <v>11</v>
          </cell>
          <cell r="D1150">
            <v>6</v>
          </cell>
          <cell r="E1150" t="str">
            <v>BAJIMINASA</v>
          </cell>
          <cell r="K1150" t="str">
            <v>LAKI-LAKI</v>
          </cell>
          <cell r="P1150" t="str">
            <v>Kawin</v>
          </cell>
        </row>
        <row r="1151">
          <cell r="C1151">
            <v>11</v>
          </cell>
          <cell r="D1151">
            <v>6</v>
          </cell>
          <cell r="E1151" t="str">
            <v>BAJIMINASA</v>
          </cell>
          <cell r="K1151" t="str">
            <v>PEREMPUAN</v>
          </cell>
          <cell r="P1151" t="str">
            <v>Kawin</v>
          </cell>
        </row>
        <row r="1152">
          <cell r="C1152">
            <v>11</v>
          </cell>
          <cell r="D1152">
            <v>6</v>
          </cell>
          <cell r="E1152" t="str">
            <v>BAJIMINASA</v>
          </cell>
          <cell r="K1152" t="str">
            <v>PEREMPUAN</v>
          </cell>
          <cell r="P1152" t="str">
            <v>Belum Kawin</v>
          </cell>
        </row>
        <row r="1153">
          <cell r="C1153">
            <v>11</v>
          </cell>
          <cell r="D1153">
            <v>6</v>
          </cell>
          <cell r="E1153" t="str">
            <v>BAJIMINASA</v>
          </cell>
          <cell r="K1153" t="str">
            <v>PEREMPUAN</v>
          </cell>
          <cell r="P1153" t="str">
            <v>Janda/Duda</v>
          </cell>
        </row>
        <row r="1154">
          <cell r="C1154">
            <v>11</v>
          </cell>
          <cell r="D1154">
            <v>6</v>
          </cell>
          <cell r="E1154" t="str">
            <v>BAJIMINASA</v>
          </cell>
          <cell r="K1154" t="str">
            <v>PEREMPUAN</v>
          </cell>
          <cell r="P1154" t="str">
            <v>Kawin</v>
          </cell>
        </row>
        <row r="1155">
          <cell r="C1155">
            <v>11</v>
          </cell>
          <cell r="D1155">
            <v>6</v>
          </cell>
          <cell r="E1155" t="str">
            <v>BAJIMINASA</v>
          </cell>
          <cell r="K1155" t="str">
            <v>LAKI-LAKI</v>
          </cell>
          <cell r="P1155" t="str">
            <v>Belum Kawin</v>
          </cell>
        </row>
        <row r="1156">
          <cell r="C1156">
            <v>11</v>
          </cell>
          <cell r="D1156">
            <v>6</v>
          </cell>
          <cell r="E1156" t="str">
            <v>BAJIMINASA</v>
          </cell>
          <cell r="K1156" t="str">
            <v>LAKI-LAKI</v>
          </cell>
          <cell r="P1156" t="str">
            <v>Kawin</v>
          </cell>
        </row>
        <row r="1157">
          <cell r="C1157">
            <v>11</v>
          </cell>
          <cell r="D1157">
            <v>6</v>
          </cell>
          <cell r="E1157" t="str">
            <v>BAJIMINASA</v>
          </cell>
          <cell r="K1157" t="str">
            <v>PEREMPUAN</v>
          </cell>
          <cell r="P1157" t="str">
            <v>Kawin</v>
          </cell>
        </row>
        <row r="1158">
          <cell r="C1158">
            <v>11</v>
          </cell>
          <cell r="D1158">
            <v>6</v>
          </cell>
          <cell r="E1158" t="str">
            <v>BAJIMINASA</v>
          </cell>
          <cell r="K1158" t="str">
            <v>LAKI-LAKI</v>
          </cell>
          <cell r="P1158" t="str">
            <v>Belum Kawin</v>
          </cell>
        </row>
        <row r="1159">
          <cell r="C1159">
            <v>11</v>
          </cell>
          <cell r="D1159">
            <v>6</v>
          </cell>
          <cell r="E1159" t="str">
            <v>BAJIMINASA</v>
          </cell>
          <cell r="K1159" t="str">
            <v>LAKI-LAKI</v>
          </cell>
          <cell r="P1159" t="str">
            <v>Belum Kawin</v>
          </cell>
        </row>
        <row r="1160">
          <cell r="C1160">
            <v>11</v>
          </cell>
          <cell r="D1160">
            <v>6</v>
          </cell>
          <cell r="E1160" t="str">
            <v>BAJIMINASA</v>
          </cell>
          <cell r="K1160" t="str">
            <v>PEREMPUAN</v>
          </cell>
          <cell r="P1160" t="str">
            <v>Belum Kawin</v>
          </cell>
        </row>
        <row r="1161">
          <cell r="C1161">
            <v>11</v>
          </cell>
          <cell r="D1161">
            <v>6</v>
          </cell>
          <cell r="E1161" t="str">
            <v>BAJIMINASA</v>
          </cell>
          <cell r="K1161" t="str">
            <v>LAKI-LAKI</v>
          </cell>
          <cell r="P1161" t="str">
            <v>Kawin</v>
          </cell>
        </row>
        <row r="1162">
          <cell r="C1162">
            <v>11</v>
          </cell>
          <cell r="D1162">
            <v>6</v>
          </cell>
          <cell r="E1162" t="str">
            <v>BAJIMINASA</v>
          </cell>
          <cell r="K1162" t="str">
            <v>PEREMPUAN</v>
          </cell>
          <cell r="P1162" t="str">
            <v>Kawin</v>
          </cell>
        </row>
        <row r="1163">
          <cell r="C1163">
            <v>11</v>
          </cell>
          <cell r="D1163">
            <v>6</v>
          </cell>
          <cell r="E1163" t="str">
            <v>BAJIMINASA</v>
          </cell>
          <cell r="K1163" t="str">
            <v>LAKI-LAKI</v>
          </cell>
          <cell r="P1163" t="str">
            <v>Belum Kawin</v>
          </cell>
        </row>
        <row r="1164">
          <cell r="C1164">
            <v>11</v>
          </cell>
          <cell r="D1164">
            <v>6</v>
          </cell>
          <cell r="E1164" t="str">
            <v>BAJIMINASA</v>
          </cell>
          <cell r="K1164" t="str">
            <v>LAKI-LAKI</v>
          </cell>
          <cell r="P1164" t="str">
            <v>Kawin</v>
          </cell>
        </row>
        <row r="1165">
          <cell r="C1165">
            <v>11</v>
          </cell>
          <cell r="D1165">
            <v>6</v>
          </cell>
          <cell r="E1165" t="str">
            <v>BAJIMINASA</v>
          </cell>
          <cell r="K1165" t="str">
            <v>PEREMPUAN</v>
          </cell>
          <cell r="P1165" t="str">
            <v>Kawin</v>
          </cell>
        </row>
        <row r="1166">
          <cell r="C1166">
            <v>11</v>
          </cell>
          <cell r="D1166">
            <v>6</v>
          </cell>
          <cell r="E1166" t="str">
            <v>BAJIMINASA</v>
          </cell>
          <cell r="K1166" t="str">
            <v>PEREMPUAN</v>
          </cell>
          <cell r="P1166" t="str">
            <v>Belum Kawin</v>
          </cell>
        </row>
        <row r="1167">
          <cell r="C1167">
            <v>11</v>
          </cell>
          <cell r="D1167">
            <v>6</v>
          </cell>
          <cell r="E1167" t="str">
            <v>BAJIMINASA</v>
          </cell>
          <cell r="K1167" t="str">
            <v>LAKI-LAKI</v>
          </cell>
          <cell r="P1167" t="str">
            <v>Belum Kawin</v>
          </cell>
        </row>
        <row r="1168">
          <cell r="C1168">
            <v>11</v>
          </cell>
          <cell r="D1168">
            <v>6</v>
          </cell>
          <cell r="E1168" t="str">
            <v>BAJIMINASA</v>
          </cell>
          <cell r="K1168" t="str">
            <v>LAKI-LAKI</v>
          </cell>
          <cell r="P1168" t="str">
            <v>Kawin</v>
          </cell>
        </row>
        <row r="1169">
          <cell r="C1169">
            <v>11</v>
          </cell>
          <cell r="D1169">
            <v>6</v>
          </cell>
          <cell r="E1169" t="str">
            <v>BAJIMINASA</v>
          </cell>
          <cell r="K1169" t="str">
            <v>PEREMPUAN</v>
          </cell>
          <cell r="P1169" t="str">
            <v>Kawin</v>
          </cell>
        </row>
        <row r="1170">
          <cell r="C1170">
            <v>11</v>
          </cell>
          <cell r="D1170">
            <v>6</v>
          </cell>
          <cell r="E1170" t="str">
            <v>BAJIMINASA</v>
          </cell>
          <cell r="K1170" t="str">
            <v>PEREMPUAN</v>
          </cell>
          <cell r="P1170" t="str">
            <v>Belum Kawin</v>
          </cell>
        </row>
        <row r="1171">
          <cell r="C1171">
            <v>11</v>
          </cell>
          <cell r="D1171">
            <v>6</v>
          </cell>
          <cell r="E1171" t="str">
            <v>BAJIMINASA</v>
          </cell>
          <cell r="K1171" t="str">
            <v>LAKI-LAKI</v>
          </cell>
          <cell r="P1171" t="str">
            <v>Kawin</v>
          </cell>
        </row>
        <row r="1172">
          <cell r="C1172">
            <v>11</v>
          </cell>
          <cell r="D1172">
            <v>6</v>
          </cell>
          <cell r="E1172" t="str">
            <v>BAJIMINASA</v>
          </cell>
          <cell r="K1172" t="str">
            <v>PEREMPUAN</v>
          </cell>
          <cell r="P1172" t="str">
            <v>Kawin</v>
          </cell>
        </row>
        <row r="1173">
          <cell r="C1173">
            <v>11</v>
          </cell>
          <cell r="D1173">
            <v>6</v>
          </cell>
          <cell r="E1173" t="str">
            <v>BAJIMINASA</v>
          </cell>
          <cell r="K1173" t="str">
            <v>PEREMPUAN</v>
          </cell>
          <cell r="P1173" t="str">
            <v>Belum Kawin</v>
          </cell>
        </row>
        <row r="1174">
          <cell r="C1174">
            <v>11</v>
          </cell>
          <cell r="D1174">
            <v>6</v>
          </cell>
          <cell r="E1174" t="str">
            <v>BAJIMINASA</v>
          </cell>
          <cell r="K1174" t="str">
            <v>LAKI-LAKI</v>
          </cell>
          <cell r="P1174" t="str">
            <v>Kawin</v>
          </cell>
        </row>
        <row r="1175">
          <cell r="C1175">
            <v>11</v>
          </cell>
          <cell r="D1175">
            <v>6</v>
          </cell>
          <cell r="E1175" t="str">
            <v>BAJIMINASA</v>
          </cell>
          <cell r="K1175" t="str">
            <v>PEREMPUAN</v>
          </cell>
          <cell r="P1175" t="str">
            <v>Kawin</v>
          </cell>
        </row>
        <row r="1176">
          <cell r="C1176">
            <v>11</v>
          </cell>
          <cell r="D1176">
            <v>6</v>
          </cell>
          <cell r="E1176" t="str">
            <v>BAJIMINASA</v>
          </cell>
          <cell r="K1176" t="str">
            <v>LAKI-LAKI</v>
          </cell>
          <cell r="P1176" t="str">
            <v>Belum Kawin</v>
          </cell>
        </row>
        <row r="1177">
          <cell r="C1177">
            <v>11</v>
          </cell>
          <cell r="D1177">
            <v>6</v>
          </cell>
          <cell r="E1177" t="str">
            <v>BAJIMINASA</v>
          </cell>
          <cell r="K1177" t="str">
            <v>LAKI-LAKI</v>
          </cell>
          <cell r="P1177" t="str">
            <v>Belum Kawin</v>
          </cell>
        </row>
        <row r="1178">
          <cell r="C1178">
            <v>11</v>
          </cell>
          <cell r="D1178">
            <v>6</v>
          </cell>
          <cell r="E1178" t="str">
            <v>BAJIMINASA</v>
          </cell>
          <cell r="K1178" t="str">
            <v>LAKI-LAKI</v>
          </cell>
          <cell r="P1178" t="str">
            <v>Kawin</v>
          </cell>
        </row>
        <row r="1179">
          <cell r="C1179">
            <v>11</v>
          </cell>
          <cell r="D1179">
            <v>6</v>
          </cell>
          <cell r="E1179" t="str">
            <v>BAJIMINASA</v>
          </cell>
          <cell r="K1179" t="str">
            <v>PEREMPUAN</v>
          </cell>
          <cell r="P1179" t="str">
            <v>Kawin</v>
          </cell>
        </row>
        <row r="1180">
          <cell r="C1180">
            <v>11</v>
          </cell>
          <cell r="D1180">
            <v>6</v>
          </cell>
          <cell r="E1180" t="str">
            <v>BAJIMINASA</v>
          </cell>
          <cell r="K1180" t="str">
            <v>PEREMPUAN</v>
          </cell>
          <cell r="P1180" t="str">
            <v>Belum Kawin</v>
          </cell>
        </row>
        <row r="1181">
          <cell r="C1181">
            <v>11</v>
          </cell>
          <cell r="D1181">
            <v>6</v>
          </cell>
          <cell r="E1181" t="str">
            <v>BAJIMINASA</v>
          </cell>
          <cell r="K1181" t="str">
            <v>PEREMPUAN</v>
          </cell>
          <cell r="P1181" t="str">
            <v>Belum Kawin</v>
          </cell>
        </row>
        <row r="1182">
          <cell r="C1182">
            <v>11</v>
          </cell>
          <cell r="D1182">
            <v>6</v>
          </cell>
          <cell r="E1182" t="str">
            <v>BAJIMINASA</v>
          </cell>
          <cell r="K1182" t="str">
            <v>LAKI-LAKI</v>
          </cell>
          <cell r="P1182" t="str">
            <v>Kawin</v>
          </cell>
        </row>
        <row r="1183">
          <cell r="C1183">
            <v>11</v>
          </cell>
          <cell r="D1183">
            <v>6</v>
          </cell>
          <cell r="E1183" t="str">
            <v>BAJIMINASA</v>
          </cell>
          <cell r="K1183" t="str">
            <v>PEREMPUAN</v>
          </cell>
          <cell r="P1183" t="str">
            <v>Kawin</v>
          </cell>
        </row>
        <row r="1184">
          <cell r="C1184">
            <v>11</v>
          </cell>
          <cell r="D1184">
            <v>6</v>
          </cell>
          <cell r="E1184" t="str">
            <v>BAJIMINASA</v>
          </cell>
          <cell r="K1184" t="str">
            <v>LAKI-LAKI</v>
          </cell>
          <cell r="P1184" t="str">
            <v>Kawin</v>
          </cell>
        </row>
        <row r="1185">
          <cell r="C1185">
            <v>11</v>
          </cell>
          <cell r="D1185">
            <v>6</v>
          </cell>
          <cell r="E1185" t="str">
            <v>BAJIMINASA</v>
          </cell>
          <cell r="K1185" t="str">
            <v>PEREMPUAN</v>
          </cell>
          <cell r="P1185" t="str">
            <v>Kawin</v>
          </cell>
        </row>
        <row r="1186">
          <cell r="C1186">
            <v>11</v>
          </cell>
          <cell r="D1186">
            <v>6</v>
          </cell>
          <cell r="E1186" t="str">
            <v>BAJIMINASA</v>
          </cell>
          <cell r="K1186" t="str">
            <v>LAKI-LAKI</v>
          </cell>
          <cell r="P1186" t="str">
            <v>Belum Kawin</v>
          </cell>
        </row>
        <row r="1187">
          <cell r="C1187">
            <v>11</v>
          </cell>
          <cell r="D1187">
            <v>6</v>
          </cell>
          <cell r="E1187" t="str">
            <v>BAJIMINASA</v>
          </cell>
          <cell r="K1187" t="str">
            <v>LAKI-LAKI</v>
          </cell>
          <cell r="P1187" t="str">
            <v>Kawin</v>
          </cell>
        </row>
        <row r="1188">
          <cell r="C1188">
            <v>11</v>
          </cell>
          <cell r="D1188">
            <v>6</v>
          </cell>
          <cell r="E1188" t="str">
            <v>BAJIMINASA</v>
          </cell>
          <cell r="K1188" t="str">
            <v>PEREMPUAN</v>
          </cell>
          <cell r="P1188" t="str">
            <v>Kawin</v>
          </cell>
        </row>
        <row r="1189">
          <cell r="C1189">
            <v>11</v>
          </cell>
          <cell r="D1189">
            <v>6</v>
          </cell>
          <cell r="E1189" t="str">
            <v>BAJIMINASA</v>
          </cell>
          <cell r="K1189" t="str">
            <v>LAKI-LAKI</v>
          </cell>
          <cell r="P1189" t="str">
            <v>Belum Kawin</v>
          </cell>
        </row>
        <row r="1190">
          <cell r="C1190">
            <v>11</v>
          </cell>
          <cell r="D1190">
            <v>6</v>
          </cell>
          <cell r="E1190" t="str">
            <v>BAJIMINASA</v>
          </cell>
          <cell r="K1190" t="str">
            <v>LAKI-LAKI</v>
          </cell>
          <cell r="P1190" t="str">
            <v>Kawin</v>
          </cell>
        </row>
        <row r="1191">
          <cell r="C1191">
            <v>11</v>
          </cell>
          <cell r="D1191">
            <v>6</v>
          </cell>
          <cell r="E1191" t="str">
            <v>BAJIMINASA</v>
          </cell>
          <cell r="K1191" t="str">
            <v>PEREMPUAN</v>
          </cell>
          <cell r="P1191" t="str">
            <v>Kawin</v>
          </cell>
        </row>
        <row r="1192">
          <cell r="C1192">
            <v>11</v>
          </cell>
          <cell r="D1192">
            <v>6</v>
          </cell>
          <cell r="E1192" t="str">
            <v>BAJIMINASA</v>
          </cell>
          <cell r="K1192" t="str">
            <v>PEREMPUAN</v>
          </cell>
          <cell r="P1192" t="str">
            <v>Belum Kawin</v>
          </cell>
        </row>
        <row r="1193">
          <cell r="C1193">
            <v>11</v>
          </cell>
          <cell r="D1193">
            <v>6</v>
          </cell>
          <cell r="E1193" t="str">
            <v>BAJIMINASA</v>
          </cell>
          <cell r="K1193" t="str">
            <v>PEREMPUAN</v>
          </cell>
          <cell r="P1193" t="str">
            <v>Belum Kawin</v>
          </cell>
        </row>
        <row r="1194">
          <cell r="C1194">
            <v>11</v>
          </cell>
          <cell r="D1194">
            <v>6</v>
          </cell>
          <cell r="E1194" t="str">
            <v>BAJIMINASA</v>
          </cell>
          <cell r="K1194" t="str">
            <v>LAKI-LAKI</v>
          </cell>
          <cell r="P1194" t="str">
            <v>Kawin</v>
          </cell>
        </row>
        <row r="1195">
          <cell r="C1195">
            <v>11</v>
          </cell>
          <cell r="D1195">
            <v>6</v>
          </cell>
          <cell r="E1195" t="str">
            <v>BAJIMINASA</v>
          </cell>
          <cell r="K1195" t="str">
            <v>PEREMPUAN</v>
          </cell>
          <cell r="P1195" t="str">
            <v>Kawin</v>
          </cell>
        </row>
        <row r="1196">
          <cell r="C1196">
            <v>11</v>
          </cell>
          <cell r="D1196">
            <v>6</v>
          </cell>
          <cell r="E1196" t="str">
            <v>BAJIMINASA</v>
          </cell>
          <cell r="K1196" t="str">
            <v>LAKI-LAKI</v>
          </cell>
          <cell r="P1196" t="str">
            <v>Belum Kawin</v>
          </cell>
        </row>
        <row r="1197">
          <cell r="C1197">
            <v>11</v>
          </cell>
          <cell r="D1197">
            <v>6</v>
          </cell>
          <cell r="E1197" t="str">
            <v>BAJIMINASA</v>
          </cell>
          <cell r="K1197" t="str">
            <v>PEREMPUAN</v>
          </cell>
          <cell r="P1197" t="str">
            <v>Belum Kawin</v>
          </cell>
        </row>
        <row r="1198">
          <cell r="C1198">
            <v>11</v>
          </cell>
          <cell r="D1198">
            <v>6</v>
          </cell>
          <cell r="E1198" t="str">
            <v>BAJIMINASA</v>
          </cell>
          <cell r="K1198" t="str">
            <v>LAKI-LAKI</v>
          </cell>
          <cell r="P1198" t="str">
            <v>Kawin</v>
          </cell>
        </row>
        <row r="1199">
          <cell r="C1199">
            <v>11</v>
          </cell>
          <cell r="D1199">
            <v>6</v>
          </cell>
          <cell r="E1199" t="str">
            <v>BAJIMINASA</v>
          </cell>
          <cell r="K1199" t="str">
            <v>PEREMPUAN</v>
          </cell>
          <cell r="P1199" t="str">
            <v>Kawin</v>
          </cell>
        </row>
        <row r="1200">
          <cell r="C1200">
            <v>11</v>
          </cell>
          <cell r="D1200">
            <v>6</v>
          </cell>
          <cell r="E1200" t="str">
            <v>BAJIMINASA</v>
          </cell>
          <cell r="K1200" t="str">
            <v>LAKI-LAKI</v>
          </cell>
          <cell r="P1200" t="str">
            <v>Belum Kawin</v>
          </cell>
        </row>
        <row r="1201">
          <cell r="C1201">
            <v>11</v>
          </cell>
          <cell r="D1201">
            <v>6</v>
          </cell>
          <cell r="E1201" t="str">
            <v>BAJIMINASA</v>
          </cell>
          <cell r="K1201" t="str">
            <v>LAKI-LAKI</v>
          </cell>
          <cell r="P1201" t="str">
            <v>Belum Kawin</v>
          </cell>
        </row>
        <row r="1202">
          <cell r="C1202">
            <v>11</v>
          </cell>
          <cell r="D1202">
            <v>6</v>
          </cell>
          <cell r="E1202" t="str">
            <v>BAJIMINASA</v>
          </cell>
          <cell r="K1202" t="str">
            <v>LAKI-LAKI</v>
          </cell>
          <cell r="P1202" t="str">
            <v>Kawin</v>
          </cell>
        </row>
        <row r="1203">
          <cell r="C1203">
            <v>11</v>
          </cell>
          <cell r="D1203">
            <v>6</v>
          </cell>
          <cell r="E1203" t="str">
            <v>BAJIMINASA</v>
          </cell>
          <cell r="K1203" t="str">
            <v>PEREMPUAN</v>
          </cell>
          <cell r="P1203" t="str">
            <v>Kawin</v>
          </cell>
        </row>
        <row r="1204">
          <cell r="C1204">
            <v>11</v>
          </cell>
          <cell r="D1204">
            <v>6</v>
          </cell>
          <cell r="E1204" t="str">
            <v>BAJIMINASA</v>
          </cell>
          <cell r="K1204" t="str">
            <v>LAKI-LAKI</v>
          </cell>
          <cell r="P1204" t="str">
            <v>Kawin</v>
          </cell>
        </row>
        <row r="1205">
          <cell r="C1205">
            <v>11</v>
          </cell>
          <cell r="D1205">
            <v>6</v>
          </cell>
          <cell r="E1205" t="str">
            <v>BAJIMINASA</v>
          </cell>
          <cell r="K1205" t="str">
            <v>PEREMPUAN</v>
          </cell>
          <cell r="P1205" t="str">
            <v>Kawin</v>
          </cell>
        </row>
        <row r="1206">
          <cell r="C1206">
            <v>11</v>
          </cell>
          <cell r="D1206">
            <v>6</v>
          </cell>
          <cell r="E1206" t="str">
            <v>BAJIMINASA</v>
          </cell>
          <cell r="K1206" t="str">
            <v>PEREMPUAN</v>
          </cell>
          <cell r="P1206" t="str">
            <v>Belum Kawin</v>
          </cell>
        </row>
        <row r="1207">
          <cell r="C1207">
            <v>11</v>
          </cell>
          <cell r="D1207">
            <v>6</v>
          </cell>
          <cell r="E1207" t="str">
            <v>BAJIMINASA</v>
          </cell>
          <cell r="K1207" t="str">
            <v>LAKI-LAKI</v>
          </cell>
          <cell r="P1207" t="str">
            <v>Kawin</v>
          </cell>
        </row>
        <row r="1208">
          <cell r="C1208">
            <v>11</v>
          </cell>
          <cell r="D1208">
            <v>6</v>
          </cell>
          <cell r="E1208" t="str">
            <v>BAJIMINASA</v>
          </cell>
          <cell r="K1208" t="str">
            <v>PEREMPUAN</v>
          </cell>
          <cell r="P1208" t="str">
            <v>Kawin</v>
          </cell>
        </row>
        <row r="1209">
          <cell r="C1209">
            <v>11</v>
          </cell>
          <cell r="D1209">
            <v>6</v>
          </cell>
          <cell r="E1209" t="str">
            <v>BAJIMINASA</v>
          </cell>
          <cell r="K1209" t="str">
            <v>PEREMPUAN</v>
          </cell>
          <cell r="P1209" t="str">
            <v>Belum Kawin</v>
          </cell>
        </row>
        <row r="1210">
          <cell r="C1210">
            <v>11</v>
          </cell>
          <cell r="D1210">
            <v>6</v>
          </cell>
          <cell r="E1210" t="str">
            <v>BAJIMINASA</v>
          </cell>
          <cell r="K1210" t="str">
            <v>PEREMPUAN</v>
          </cell>
          <cell r="P1210" t="str">
            <v>Belum Kawin</v>
          </cell>
        </row>
        <row r="1211">
          <cell r="C1211">
            <v>11</v>
          </cell>
          <cell r="D1211">
            <v>6</v>
          </cell>
          <cell r="E1211" t="str">
            <v>BAJIMINASA</v>
          </cell>
          <cell r="K1211" t="str">
            <v>LAKI-LAKI</v>
          </cell>
          <cell r="P1211" t="str">
            <v>Belum Kawin</v>
          </cell>
        </row>
        <row r="1212">
          <cell r="C1212">
            <v>11</v>
          </cell>
          <cell r="D1212">
            <v>6</v>
          </cell>
          <cell r="E1212" t="str">
            <v>BAJIMINASA</v>
          </cell>
          <cell r="K1212" t="str">
            <v>LAKI-LAKI</v>
          </cell>
          <cell r="P1212" t="str">
            <v>Kawin</v>
          </cell>
        </row>
        <row r="1213">
          <cell r="C1213">
            <v>11</v>
          </cell>
          <cell r="D1213">
            <v>6</v>
          </cell>
          <cell r="E1213" t="str">
            <v>BAJIMINASA</v>
          </cell>
          <cell r="K1213" t="str">
            <v>PEREMPUAN</v>
          </cell>
          <cell r="P1213" t="str">
            <v>Kawin</v>
          </cell>
        </row>
        <row r="1214">
          <cell r="C1214">
            <v>11</v>
          </cell>
          <cell r="D1214">
            <v>6</v>
          </cell>
          <cell r="E1214" t="str">
            <v>BAJIMINASA</v>
          </cell>
          <cell r="K1214" t="str">
            <v>LAKI-LAKI</v>
          </cell>
          <cell r="P1214" t="str">
            <v>Belum Kawin</v>
          </cell>
        </row>
        <row r="1215">
          <cell r="C1215">
            <v>11</v>
          </cell>
          <cell r="D1215">
            <v>6</v>
          </cell>
          <cell r="E1215" t="str">
            <v>BAJIMINASA</v>
          </cell>
          <cell r="K1215" t="str">
            <v>LAKI-LAKI</v>
          </cell>
          <cell r="P1215" t="str">
            <v>Kawin</v>
          </cell>
        </row>
        <row r="1216">
          <cell r="C1216">
            <v>11</v>
          </cell>
          <cell r="D1216">
            <v>6</v>
          </cell>
          <cell r="E1216" t="str">
            <v>BAJIMINASA</v>
          </cell>
          <cell r="K1216" t="str">
            <v>PEREMPUAN</v>
          </cell>
          <cell r="P1216" t="str">
            <v>Kawin</v>
          </cell>
        </row>
        <row r="1217">
          <cell r="C1217">
            <v>11</v>
          </cell>
          <cell r="D1217">
            <v>6</v>
          </cell>
          <cell r="E1217" t="str">
            <v>BAJIMINASA</v>
          </cell>
          <cell r="K1217" t="str">
            <v>LAKI-LAKI</v>
          </cell>
          <cell r="P1217" t="str">
            <v>Janda/Duda</v>
          </cell>
        </row>
        <row r="1218">
          <cell r="C1218">
            <v>11</v>
          </cell>
          <cell r="D1218">
            <v>6</v>
          </cell>
          <cell r="E1218" t="str">
            <v>BAJIMINASA</v>
          </cell>
          <cell r="K1218" t="str">
            <v>LAKI-LAKI</v>
          </cell>
          <cell r="P1218" t="str">
            <v>Kawin</v>
          </cell>
        </row>
        <row r="1219">
          <cell r="C1219">
            <v>11</v>
          </cell>
          <cell r="D1219">
            <v>6</v>
          </cell>
          <cell r="E1219" t="str">
            <v>BAJIMINASA</v>
          </cell>
          <cell r="K1219" t="str">
            <v>PEREMPUAN</v>
          </cell>
          <cell r="P1219" t="str">
            <v>Kawin</v>
          </cell>
        </row>
        <row r="1220">
          <cell r="C1220">
            <v>11</v>
          </cell>
          <cell r="D1220">
            <v>6</v>
          </cell>
          <cell r="E1220" t="str">
            <v>BAJIMINASA</v>
          </cell>
          <cell r="K1220" t="str">
            <v>LAKI-LAKI</v>
          </cell>
          <cell r="P1220" t="str">
            <v>Belum Kawin</v>
          </cell>
        </row>
        <row r="1221">
          <cell r="C1221">
            <v>11</v>
          </cell>
          <cell r="D1221">
            <v>6</v>
          </cell>
          <cell r="E1221" t="str">
            <v>BAJIMINASA</v>
          </cell>
          <cell r="K1221" t="str">
            <v>PEREMPUAN</v>
          </cell>
          <cell r="P1221" t="str">
            <v>Belum Kawin</v>
          </cell>
        </row>
        <row r="1222">
          <cell r="C1222">
            <v>11</v>
          </cell>
          <cell r="D1222">
            <v>6</v>
          </cell>
          <cell r="E1222" t="str">
            <v>BAJIMINASA</v>
          </cell>
          <cell r="K1222" t="str">
            <v>LAKI-LAKI</v>
          </cell>
          <cell r="P1222" t="str">
            <v>Kawin</v>
          </cell>
        </row>
        <row r="1223">
          <cell r="C1223">
            <v>11</v>
          </cell>
          <cell r="D1223">
            <v>6</v>
          </cell>
          <cell r="E1223" t="str">
            <v>BAJIMINASA</v>
          </cell>
          <cell r="K1223" t="str">
            <v>PEREMPUAN</v>
          </cell>
          <cell r="P1223" t="str">
            <v>Kawin</v>
          </cell>
        </row>
        <row r="1224">
          <cell r="C1224">
            <v>11</v>
          </cell>
          <cell r="D1224">
            <v>6</v>
          </cell>
          <cell r="E1224" t="str">
            <v>BAJIMINASA</v>
          </cell>
          <cell r="K1224" t="str">
            <v>PEREMPUAN</v>
          </cell>
          <cell r="P1224" t="str">
            <v>Belum Kawin</v>
          </cell>
        </row>
        <row r="1225">
          <cell r="C1225">
            <v>11</v>
          </cell>
          <cell r="D1225">
            <v>6</v>
          </cell>
          <cell r="E1225" t="str">
            <v>BAJIMINASA</v>
          </cell>
          <cell r="K1225" t="str">
            <v>PEREMPUAN</v>
          </cell>
          <cell r="P1225" t="str">
            <v>Janda/Duda</v>
          </cell>
        </row>
        <row r="1226">
          <cell r="C1226">
            <v>11</v>
          </cell>
          <cell r="D1226">
            <v>6</v>
          </cell>
          <cell r="E1226" t="str">
            <v>BAJIMINASA</v>
          </cell>
          <cell r="K1226" t="str">
            <v>PEREMPUAN</v>
          </cell>
          <cell r="P1226" t="str">
            <v>Belum Kawin</v>
          </cell>
        </row>
        <row r="1227">
          <cell r="C1227">
            <v>11</v>
          </cell>
          <cell r="D1227">
            <v>6</v>
          </cell>
          <cell r="E1227" t="str">
            <v>BAJIMINASA</v>
          </cell>
          <cell r="K1227" t="str">
            <v>LAKI-LAKI</v>
          </cell>
          <cell r="P1227" t="str">
            <v>Janda/Duda</v>
          </cell>
        </row>
        <row r="1228">
          <cell r="C1228">
            <v>11</v>
          </cell>
          <cell r="D1228">
            <v>6</v>
          </cell>
          <cell r="E1228" t="str">
            <v>BAJIMINASA</v>
          </cell>
          <cell r="K1228" t="str">
            <v>LAKI-LAKI</v>
          </cell>
          <cell r="P1228" t="str">
            <v>Kawin</v>
          </cell>
        </row>
        <row r="1229">
          <cell r="C1229">
            <v>11</v>
          </cell>
          <cell r="D1229">
            <v>6</v>
          </cell>
          <cell r="E1229" t="str">
            <v>BAJIMINASA</v>
          </cell>
          <cell r="K1229" t="str">
            <v>LAKI-LAKI</v>
          </cell>
          <cell r="P1229" t="str">
            <v>Janda/Duda</v>
          </cell>
        </row>
        <row r="1230">
          <cell r="C1230">
            <v>11</v>
          </cell>
          <cell r="D1230">
            <v>6</v>
          </cell>
          <cell r="E1230" t="str">
            <v>BAJIMINASA</v>
          </cell>
          <cell r="K1230" t="str">
            <v>PEREMPUAN</v>
          </cell>
          <cell r="P1230" t="str">
            <v>Janda/Duda</v>
          </cell>
        </row>
        <row r="1231">
          <cell r="C1231">
            <v>11</v>
          </cell>
          <cell r="D1231">
            <v>6</v>
          </cell>
          <cell r="E1231" t="str">
            <v>BAJIMINASA</v>
          </cell>
          <cell r="K1231" t="str">
            <v>PEREMPUAN</v>
          </cell>
          <cell r="P1231" t="str">
            <v>Belum Kawin</v>
          </cell>
        </row>
        <row r="1232">
          <cell r="C1232">
            <v>11</v>
          </cell>
          <cell r="D1232">
            <v>6</v>
          </cell>
          <cell r="E1232" t="str">
            <v>BAJIMINASA</v>
          </cell>
          <cell r="K1232" t="str">
            <v>LAKI-LAKI</v>
          </cell>
          <cell r="P1232" t="str">
            <v>Kawin</v>
          </cell>
        </row>
        <row r="1233">
          <cell r="C1233">
            <v>11</v>
          </cell>
          <cell r="D1233">
            <v>6</v>
          </cell>
          <cell r="E1233" t="str">
            <v>BAJIMINASA</v>
          </cell>
          <cell r="K1233" t="str">
            <v>PEREMPUAN</v>
          </cell>
          <cell r="P1233" t="str">
            <v>Kawin</v>
          </cell>
        </row>
        <row r="1234">
          <cell r="C1234">
            <v>11</v>
          </cell>
          <cell r="D1234">
            <v>6</v>
          </cell>
          <cell r="E1234" t="str">
            <v>BAJIMINASA</v>
          </cell>
          <cell r="K1234" t="str">
            <v>PEREMPUAN</v>
          </cell>
          <cell r="P1234" t="str">
            <v>Belum Kawin</v>
          </cell>
        </row>
        <row r="1235">
          <cell r="C1235">
            <v>11</v>
          </cell>
          <cell r="D1235">
            <v>6</v>
          </cell>
          <cell r="E1235" t="str">
            <v>BAJIMINASA</v>
          </cell>
          <cell r="K1235" t="str">
            <v>LAKI-LAKI</v>
          </cell>
          <cell r="P1235" t="str">
            <v>Belum Kawin</v>
          </cell>
        </row>
        <row r="1236">
          <cell r="C1236">
            <v>11</v>
          </cell>
          <cell r="D1236">
            <v>6</v>
          </cell>
          <cell r="E1236" t="str">
            <v>BAJIMINASA</v>
          </cell>
          <cell r="K1236" t="str">
            <v>LAKI-LAKI</v>
          </cell>
          <cell r="P1236" t="str">
            <v>Kawin</v>
          </cell>
        </row>
        <row r="1237">
          <cell r="C1237">
            <v>11</v>
          </cell>
          <cell r="D1237">
            <v>6</v>
          </cell>
          <cell r="E1237" t="str">
            <v>BAJIMINASA</v>
          </cell>
          <cell r="K1237" t="str">
            <v>PEREMPUAN</v>
          </cell>
          <cell r="P1237" t="str">
            <v>Kawin</v>
          </cell>
        </row>
        <row r="1238">
          <cell r="C1238">
            <v>11</v>
          </cell>
          <cell r="D1238">
            <v>6</v>
          </cell>
          <cell r="E1238" t="str">
            <v>BAJIMINASA</v>
          </cell>
          <cell r="K1238" t="str">
            <v>LAKI-LAKI</v>
          </cell>
          <cell r="P1238" t="str">
            <v>Belum Kawin</v>
          </cell>
        </row>
        <row r="1239">
          <cell r="C1239">
            <v>12</v>
          </cell>
          <cell r="D1239">
            <v>6</v>
          </cell>
          <cell r="E1239" t="str">
            <v>BAJIMINASA</v>
          </cell>
          <cell r="K1239" t="str">
            <v>LAKI-LAKI</v>
          </cell>
          <cell r="P1239" t="str">
            <v>Kawin</v>
          </cell>
        </row>
        <row r="1240">
          <cell r="C1240">
            <v>12</v>
          </cell>
          <cell r="D1240">
            <v>6</v>
          </cell>
          <cell r="E1240" t="str">
            <v>BAJIMINASA</v>
          </cell>
          <cell r="K1240" t="str">
            <v>PEREMPUAN</v>
          </cell>
          <cell r="P1240" t="str">
            <v>Kawin</v>
          </cell>
        </row>
        <row r="1241">
          <cell r="C1241">
            <v>12</v>
          </cell>
          <cell r="D1241">
            <v>6</v>
          </cell>
          <cell r="E1241" t="str">
            <v>BAJIMINASA</v>
          </cell>
          <cell r="K1241" t="str">
            <v>PEREMPUAN</v>
          </cell>
          <cell r="P1241" t="str">
            <v>Belum Kawin</v>
          </cell>
        </row>
        <row r="1242">
          <cell r="C1242">
            <v>12</v>
          </cell>
          <cell r="D1242">
            <v>6</v>
          </cell>
          <cell r="E1242" t="str">
            <v>BAJIMINASA</v>
          </cell>
          <cell r="K1242" t="str">
            <v>LAKI-LAKI</v>
          </cell>
          <cell r="P1242" t="str">
            <v>Janda/Duda</v>
          </cell>
        </row>
        <row r="1243">
          <cell r="C1243">
            <v>12</v>
          </cell>
          <cell r="D1243">
            <v>6</v>
          </cell>
          <cell r="E1243" t="str">
            <v>BAJIMINASA</v>
          </cell>
          <cell r="K1243" t="str">
            <v>LAKI-LAKI</v>
          </cell>
          <cell r="P1243" t="str">
            <v>Kawin</v>
          </cell>
        </row>
        <row r="1244">
          <cell r="C1244">
            <v>12</v>
          </cell>
          <cell r="D1244">
            <v>6</v>
          </cell>
          <cell r="E1244" t="str">
            <v>BAJIMINASA</v>
          </cell>
          <cell r="K1244" t="str">
            <v>PEREMPUAN</v>
          </cell>
          <cell r="P1244" t="str">
            <v>Kawin</v>
          </cell>
        </row>
        <row r="1245">
          <cell r="C1245">
            <v>12</v>
          </cell>
          <cell r="D1245">
            <v>6</v>
          </cell>
          <cell r="E1245" t="str">
            <v>BAJIMINASA</v>
          </cell>
          <cell r="K1245" t="str">
            <v>PEREMPUAN</v>
          </cell>
          <cell r="P1245" t="str">
            <v>Belum Kawin</v>
          </cell>
        </row>
        <row r="1246">
          <cell r="C1246">
            <v>12</v>
          </cell>
          <cell r="D1246">
            <v>6</v>
          </cell>
          <cell r="E1246" t="str">
            <v>BAJIMINASA</v>
          </cell>
          <cell r="K1246" t="str">
            <v>PEREMPUAN</v>
          </cell>
          <cell r="P1246" t="str">
            <v>Belum Kawin</v>
          </cell>
        </row>
        <row r="1247">
          <cell r="C1247">
            <v>12</v>
          </cell>
          <cell r="D1247">
            <v>6</v>
          </cell>
          <cell r="E1247" t="str">
            <v>BAJIMINASA</v>
          </cell>
          <cell r="K1247" t="str">
            <v>PEREMPUAN</v>
          </cell>
          <cell r="P1247" t="str">
            <v>Janda/Duda</v>
          </cell>
        </row>
        <row r="1248">
          <cell r="C1248">
            <v>12</v>
          </cell>
          <cell r="D1248">
            <v>6</v>
          </cell>
          <cell r="E1248" t="str">
            <v>BAJIMINASA</v>
          </cell>
          <cell r="K1248" t="str">
            <v>LAKI-LAKI</v>
          </cell>
          <cell r="P1248" t="str">
            <v>Kawin</v>
          </cell>
        </row>
        <row r="1249">
          <cell r="C1249">
            <v>12</v>
          </cell>
          <cell r="D1249">
            <v>6</v>
          </cell>
          <cell r="E1249" t="str">
            <v>BAJIMINASA</v>
          </cell>
          <cell r="K1249" t="str">
            <v>PEREMPUAN</v>
          </cell>
          <cell r="P1249" t="str">
            <v>Kawin</v>
          </cell>
        </row>
        <row r="1250">
          <cell r="C1250">
            <v>12</v>
          </cell>
          <cell r="D1250">
            <v>6</v>
          </cell>
          <cell r="E1250" t="str">
            <v>BAJIMINASA</v>
          </cell>
          <cell r="K1250" t="str">
            <v>PEREMPUAN</v>
          </cell>
          <cell r="P1250" t="str">
            <v>Belum Kawin</v>
          </cell>
        </row>
        <row r="1251">
          <cell r="C1251">
            <v>12</v>
          </cell>
          <cell r="D1251">
            <v>6</v>
          </cell>
          <cell r="E1251" t="str">
            <v>BAJIMINASA</v>
          </cell>
          <cell r="K1251" t="str">
            <v>LAKI-LAKI</v>
          </cell>
          <cell r="P1251" t="str">
            <v>Belum Kawin</v>
          </cell>
        </row>
        <row r="1252">
          <cell r="C1252">
            <v>12</v>
          </cell>
          <cell r="D1252">
            <v>6</v>
          </cell>
          <cell r="E1252" t="str">
            <v>BAJIMINASA</v>
          </cell>
          <cell r="K1252" t="str">
            <v>LAKI-LAKI</v>
          </cell>
          <cell r="P1252" t="str">
            <v>Kawin</v>
          </cell>
        </row>
        <row r="1253">
          <cell r="C1253">
            <v>12</v>
          </cell>
          <cell r="D1253">
            <v>6</v>
          </cell>
          <cell r="E1253" t="str">
            <v>BAJIMINASA</v>
          </cell>
          <cell r="K1253" t="str">
            <v>PEREMPUAN</v>
          </cell>
          <cell r="P1253" t="str">
            <v>Kawin</v>
          </cell>
        </row>
        <row r="1254">
          <cell r="C1254">
            <v>12</v>
          </cell>
          <cell r="D1254">
            <v>6</v>
          </cell>
          <cell r="E1254" t="str">
            <v>BAJIMINASA</v>
          </cell>
          <cell r="K1254" t="str">
            <v>LAKI-LAKI</v>
          </cell>
          <cell r="P1254" t="str">
            <v>Belum Kawin</v>
          </cell>
        </row>
        <row r="1255">
          <cell r="C1255">
            <v>12</v>
          </cell>
          <cell r="D1255">
            <v>6</v>
          </cell>
          <cell r="E1255" t="str">
            <v>BAJIMINASA</v>
          </cell>
          <cell r="K1255" t="str">
            <v>LAKI-LAKI</v>
          </cell>
          <cell r="P1255" t="str">
            <v>Belum Kawin</v>
          </cell>
        </row>
        <row r="1256">
          <cell r="C1256">
            <v>12</v>
          </cell>
          <cell r="D1256">
            <v>6</v>
          </cell>
          <cell r="E1256" t="str">
            <v>BAJIMINASA</v>
          </cell>
          <cell r="K1256" t="str">
            <v>PEREMPUAN</v>
          </cell>
          <cell r="P1256" t="str">
            <v>Belum Kawin</v>
          </cell>
        </row>
        <row r="1257">
          <cell r="C1257">
            <v>12</v>
          </cell>
          <cell r="D1257">
            <v>6</v>
          </cell>
          <cell r="E1257" t="str">
            <v>BAJIMINASA</v>
          </cell>
          <cell r="K1257" t="str">
            <v>LAKI-LAKI</v>
          </cell>
          <cell r="P1257" t="str">
            <v>Belum Kawin</v>
          </cell>
        </row>
        <row r="1258">
          <cell r="C1258">
            <v>12</v>
          </cell>
          <cell r="D1258">
            <v>6</v>
          </cell>
          <cell r="E1258" t="str">
            <v>BAJIMINASA</v>
          </cell>
          <cell r="K1258" t="str">
            <v>LAKI-LAKI</v>
          </cell>
          <cell r="P1258" t="str">
            <v>Kawin</v>
          </cell>
        </row>
        <row r="1259">
          <cell r="C1259">
            <v>12</v>
          </cell>
          <cell r="D1259">
            <v>6</v>
          </cell>
          <cell r="E1259" t="str">
            <v>BAJIMINASA</v>
          </cell>
          <cell r="K1259" t="str">
            <v>PEREMPUAN</v>
          </cell>
          <cell r="P1259" t="str">
            <v>Kawin</v>
          </cell>
        </row>
        <row r="1260">
          <cell r="C1260">
            <v>12</v>
          </cell>
          <cell r="D1260">
            <v>6</v>
          </cell>
          <cell r="E1260" t="str">
            <v>BAJIMINASA</v>
          </cell>
          <cell r="K1260" t="str">
            <v>LAKI-LAKI</v>
          </cell>
          <cell r="P1260" t="str">
            <v>Belum Kawin</v>
          </cell>
        </row>
        <row r="1261">
          <cell r="C1261">
            <v>12</v>
          </cell>
          <cell r="D1261">
            <v>6</v>
          </cell>
          <cell r="E1261" t="str">
            <v>BAJIMINASA</v>
          </cell>
          <cell r="K1261" t="str">
            <v>LAKI-LAKI</v>
          </cell>
          <cell r="P1261" t="str">
            <v>Belum Kawin</v>
          </cell>
        </row>
        <row r="1262">
          <cell r="C1262">
            <v>12</v>
          </cell>
          <cell r="D1262">
            <v>6</v>
          </cell>
          <cell r="E1262" t="str">
            <v>BAJIMINASA</v>
          </cell>
          <cell r="K1262" t="str">
            <v>LAKI-LAKI</v>
          </cell>
          <cell r="P1262" t="str">
            <v>Kawin</v>
          </cell>
        </row>
        <row r="1263">
          <cell r="C1263">
            <v>12</v>
          </cell>
          <cell r="D1263">
            <v>6</v>
          </cell>
          <cell r="E1263" t="str">
            <v>BAJIMINASA</v>
          </cell>
          <cell r="K1263" t="str">
            <v>PEREMPUAN</v>
          </cell>
          <cell r="P1263" t="str">
            <v>Kawin</v>
          </cell>
        </row>
        <row r="1264">
          <cell r="C1264">
            <v>12</v>
          </cell>
          <cell r="D1264">
            <v>6</v>
          </cell>
          <cell r="E1264" t="str">
            <v>BAJIMINASA</v>
          </cell>
          <cell r="K1264" t="str">
            <v>LAKI-LAKI</v>
          </cell>
          <cell r="P1264" t="str">
            <v>Kawin</v>
          </cell>
        </row>
        <row r="1265">
          <cell r="C1265">
            <v>12</v>
          </cell>
          <cell r="D1265">
            <v>6</v>
          </cell>
          <cell r="E1265" t="str">
            <v>BAJIMINASA</v>
          </cell>
          <cell r="K1265" t="str">
            <v>PEREMPUAN</v>
          </cell>
          <cell r="P1265" t="str">
            <v>Kawin</v>
          </cell>
        </row>
        <row r="1266">
          <cell r="C1266">
            <v>12</v>
          </cell>
          <cell r="D1266">
            <v>6</v>
          </cell>
          <cell r="E1266" t="str">
            <v>BAJIMINASA</v>
          </cell>
          <cell r="K1266" t="str">
            <v>PEREMPUAN</v>
          </cell>
          <cell r="P1266" t="str">
            <v>Belum Kawin</v>
          </cell>
        </row>
        <row r="1267">
          <cell r="C1267">
            <v>12</v>
          </cell>
          <cell r="D1267">
            <v>6</v>
          </cell>
          <cell r="E1267" t="str">
            <v>BAJIMINASA</v>
          </cell>
          <cell r="K1267" t="str">
            <v>LAKI-LAKI</v>
          </cell>
          <cell r="P1267" t="str">
            <v>Belum Kawin</v>
          </cell>
        </row>
        <row r="1268">
          <cell r="C1268">
            <v>12</v>
          </cell>
          <cell r="D1268">
            <v>6</v>
          </cell>
          <cell r="E1268" t="str">
            <v>BAJIMINASA</v>
          </cell>
          <cell r="K1268" t="str">
            <v>PEREMPUAN</v>
          </cell>
          <cell r="P1268" t="str">
            <v>Belum Kawin</v>
          </cell>
        </row>
        <row r="1269">
          <cell r="C1269">
            <v>12</v>
          </cell>
          <cell r="D1269">
            <v>6</v>
          </cell>
          <cell r="E1269" t="str">
            <v>BAJIMINASA</v>
          </cell>
          <cell r="K1269" t="str">
            <v>LAKI-LAKI</v>
          </cell>
          <cell r="P1269" t="str">
            <v>Kawin</v>
          </cell>
        </row>
        <row r="1270">
          <cell r="C1270">
            <v>12</v>
          </cell>
          <cell r="D1270">
            <v>6</v>
          </cell>
          <cell r="E1270" t="str">
            <v>BAJIMINASA</v>
          </cell>
          <cell r="K1270" t="str">
            <v>PEREMPUAN</v>
          </cell>
          <cell r="P1270" t="str">
            <v>Kawin</v>
          </cell>
        </row>
        <row r="1271">
          <cell r="C1271">
            <v>12</v>
          </cell>
          <cell r="D1271">
            <v>6</v>
          </cell>
          <cell r="E1271" t="str">
            <v>BAJIMINASA</v>
          </cell>
          <cell r="K1271" t="str">
            <v>PEREMPUAN</v>
          </cell>
          <cell r="P1271" t="str">
            <v>Belum Kawin</v>
          </cell>
        </row>
        <row r="1272">
          <cell r="C1272">
            <v>12</v>
          </cell>
          <cell r="D1272">
            <v>6</v>
          </cell>
          <cell r="E1272" t="str">
            <v>BAJIMINASA</v>
          </cell>
          <cell r="K1272" t="str">
            <v>LAKI-LAKI</v>
          </cell>
          <cell r="P1272" t="str">
            <v>Kawin</v>
          </cell>
        </row>
        <row r="1273">
          <cell r="C1273">
            <v>12</v>
          </cell>
          <cell r="D1273">
            <v>6</v>
          </cell>
          <cell r="E1273" t="str">
            <v>BAJIMINASA</v>
          </cell>
          <cell r="K1273" t="str">
            <v>PEREMPUAN</v>
          </cell>
          <cell r="P1273" t="str">
            <v>Kawin</v>
          </cell>
        </row>
        <row r="1274">
          <cell r="C1274">
            <v>12</v>
          </cell>
          <cell r="D1274">
            <v>6</v>
          </cell>
          <cell r="E1274" t="str">
            <v>BAJIMINASA</v>
          </cell>
          <cell r="K1274" t="str">
            <v>LAKI-LAKI</v>
          </cell>
          <cell r="P1274" t="str">
            <v>Belum Kawin</v>
          </cell>
        </row>
        <row r="1275">
          <cell r="C1275">
            <v>12</v>
          </cell>
          <cell r="D1275">
            <v>6</v>
          </cell>
          <cell r="E1275" t="str">
            <v>BAJIMINASA</v>
          </cell>
          <cell r="K1275" t="str">
            <v>PEREMPUAN</v>
          </cell>
          <cell r="P1275" t="str">
            <v>Janda/Duda</v>
          </cell>
        </row>
        <row r="1276">
          <cell r="C1276">
            <v>12</v>
          </cell>
          <cell r="D1276">
            <v>6</v>
          </cell>
          <cell r="E1276" t="str">
            <v>BAJIMINASA</v>
          </cell>
          <cell r="K1276" t="str">
            <v>PEREMPUAN</v>
          </cell>
          <cell r="P1276" t="str">
            <v>Belum Kawin</v>
          </cell>
        </row>
        <row r="1277">
          <cell r="C1277">
            <v>12</v>
          </cell>
          <cell r="D1277">
            <v>6</v>
          </cell>
          <cell r="E1277" t="str">
            <v>BAJIMINASA</v>
          </cell>
          <cell r="K1277" t="str">
            <v>PEREMPUAN</v>
          </cell>
          <cell r="P1277" t="str">
            <v>Belum Kawin</v>
          </cell>
        </row>
        <row r="1278">
          <cell r="C1278">
            <v>12</v>
          </cell>
          <cell r="D1278">
            <v>6</v>
          </cell>
          <cell r="E1278" t="str">
            <v>BAJIMINASA</v>
          </cell>
          <cell r="K1278" t="str">
            <v>LAKI-LAKI</v>
          </cell>
          <cell r="P1278" t="str">
            <v>Kawin</v>
          </cell>
        </row>
        <row r="1279">
          <cell r="C1279">
            <v>12</v>
          </cell>
          <cell r="D1279">
            <v>6</v>
          </cell>
          <cell r="E1279" t="str">
            <v>BAJIMINASA</v>
          </cell>
          <cell r="K1279" t="str">
            <v>PEREMPUAN</v>
          </cell>
          <cell r="P1279" t="str">
            <v>Kawin</v>
          </cell>
        </row>
        <row r="1280">
          <cell r="C1280">
            <v>12</v>
          </cell>
          <cell r="D1280">
            <v>6</v>
          </cell>
          <cell r="E1280" t="str">
            <v>BAJIMINASA</v>
          </cell>
          <cell r="K1280" t="str">
            <v>LAKI-LAKI</v>
          </cell>
          <cell r="P1280" t="str">
            <v>Belum Kawin</v>
          </cell>
        </row>
        <row r="1281">
          <cell r="C1281">
            <v>12</v>
          </cell>
          <cell r="D1281">
            <v>6</v>
          </cell>
          <cell r="E1281" t="str">
            <v>BAJIMINASA</v>
          </cell>
          <cell r="K1281" t="str">
            <v>LAKI-LAKI</v>
          </cell>
          <cell r="P1281" t="str">
            <v>Kawin</v>
          </cell>
        </row>
        <row r="1282">
          <cell r="C1282">
            <v>12</v>
          </cell>
          <cell r="D1282">
            <v>6</v>
          </cell>
          <cell r="E1282" t="str">
            <v>BAJIMINASA</v>
          </cell>
          <cell r="K1282" t="str">
            <v>PEREMPUAN</v>
          </cell>
          <cell r="P1282" t="str">
            <v>Kawin</v>
          </cell>
        </row>
        <row r="1283">
          <cell r="C1283">
            <v>12</v>
          </cell>
          <cell r="D1283">
            <v>6</v>
          </cell>
          <cell r="E1283" t="str">
            <v>BAJIMINASA</v>
          </cell>
          <cell r="K1283" t="str">
            <v>LAKI-LAKI</v>
          </cell>
          <cell r="P1283" t="str">
            <v>Belum Kawin</v>
          </cell>
        </row>
        <row r="1284">
          <cell r="C1284">
            <v>12</v>
          </cell>
          <cell r="D1284">
            <v>6</v>
          </cell>
          <cell r="E1284" t="str">
            <v>BAJIMINASA</v>
          </cell>
          <cell r="K1284" t="str">
            <v>LAKI-LAKI</v>
          </cell>
          <cell r="P1284" t="str">
            <v>Kawin</v>
          </cell>
        </row>
        <row r="1285">
          <cell r="C1285">
            <v>12</v>
          </cell>
          <cell r="D1285">
            <v>6</v>
          </cell>
          <cell r="E1285" t="str">
            <v>BAJIMINASA</v>
          </cell>
          <cell r="K1285" t="str">
            <v>PEREMPUAN</v>
          </cell>
          <cell r="P1285" t="str">
            <v>Kawin</v>
          </cell>
        </row>
        <row r="1286">
          <cell r="C1286">
            <v>12</v>
          </cell>
          <cell r="D1286">
            <v>6</v>
          </cell>
          <cell r="E1286" t="str">
            <v>BAJIMINASA</v>
          </cell>
          <cell r="K1286" t="str">
            <v>LAKI-LAKI</v>
          </cell>
          <cell r="P1286" t="str">
            <v>Belum Kawin</v>
          </cell>
        </row>
        <row r="1287">
          <cell r="C1287">
            <v>12</v>
          </cell>
          <cell r="D1287">
            <v>6</v>
          </cell>
          <cell r="E1287" t="str">
            <v>BAJIMINASA</v>
          </cell>
          <cell r="K1287" t="str">
            <v>PEREMPUAN</v>
          </cell>
          <cell r="P1287" t="str">
            <v>Belum Kawin</v>
          </cell>
        </row>
        <row r="1288">
          <cell r="C1288">
            <v>12</v>
          </cell>
          <cell r="D1288">
            <v>6</v>
          </cell>
          <cell r="E1288" t="str">
            <v>BAJIMINASA</v>
          </cell>
          <cell r="K1288" t="str">
            <v>LAKI-LAKI</v>
          </cell>
          <cell r="P1288" t="str">
            <v>Kawin</v>
          </cell>
        </row>
        <row r="1289">
          <cell r="C1289">
            <v>12</v>
          </cell>
          <cell r="D1289">
            <v>6</v>
          </cell>
          <cell r="E1289" t="str">
            <v>BAJIMINASA</v>
          </cell>
          <cell r="K1289" t="str">
            <v>PEREMPUAN</v>
          </cell>
          <cell r="P1289" t="str">
            <v>Kawin</v>
          </cell>
        </row>
        <row r="1290">
          <cell r="C1290">
            <v>12</v>
          </cell>
          <cell r="D1290">
            <v>6</v>
          </cell>
          <cell r="E1290" t="str">
            <v>BAJIMINASA</v>
          </cell>
          <cell r="K1290" t="str">
            <v>LAKI-LAKI</v>
          </cell>
          <cell r="P1290" t="str">
            <v>Belum Kawin</v>
          </cell>
        </row>
        <row r="1291">
          <cell r="C1291">
            <v>12</v>
          </cell>
          <cell r="D1291">
            <v>6</v>
          </cell>
          <cell r="E1291" t="str">
            <v>BAJIMINASA</v>
          </cell>
          <cell r="K1291" t="str">
            <v>LAKI-LAKI</v>
          </cell>
          <cell r="P1291" t="str">
            <v>Belum Kawin</v>
          </cell>
        </row>
        <row r="1292">
          <cell r="C1292">
            <v>12</v>
          </cell>
          <cell r="D1292">
            <v>6</v>
          </cell>
          <cell r="E1292" t="str">
            <v>BAJIMINASA</v>
          </cell>
          <cell r="K1292" t="str">
            <v>LAKI-LAKI</v>
          </cell>
          <cell r="P1292" t="str">
            <v>Belum Kawin</v>
          </cell>
        </row>
        <row r="1293">
          <cell r="C1293">
            <v>12</v>
          </cell>
          <cell r="D1293">
            <v>6</v>
          </cell>
          <cell r="E1293" t="str">
            <v>BAJIMINASA</v>
          </cell>
          <cell r="K1293" t="str">
            <v>LAKI-LAKI</v>
          </cell>
          <cell r="P1293" t="str">
            <v>Kawin</v>
          </cell>
        </row>
        <row r="1294">
          <cell r="C1294">
            <v>12</v>
          </cell>
          <cell r="D1294">
            <v>6</v>
          </cell>
          <cell r="E1294" t="str">
            <v>BAJIMINASA</v>
          </cell>
          <cell r="K1294" t="str">
            <v>PEREMPUAN</v>
          </cell>
          <cell r="P1294" t="str">
            <v>Kawin</v>
          </cell>
        </row>
        <row r="1295">
          <cell r="C1295">
            <v>12</v>
          </cell>
          <cell r="D1295">
            <v>6</v>
          </cell>
          <cell r="E1295" t="str">
            <v>BAJIMINASA</v>
          </cell>
          <cell r="K1295" t="str">
            <v>LAKI-LAKI</v>
          </cell>
          <cell r="P1295" t="str">
            <v>Belum Kawin</v>
          </cell>
        </row>
        <row r="1296">
          <cell r="C1296">
            <v>12</v>
          </cell>
          <cell r="D1296">
            <v>6</v>
          </cell>
          <cell r="E1296" t="str">
            <v>BAJIMINASA</v>
          </cell>
          <cell r="K1296" t="str">
            <v>PEREMPUAN</v>
          </cell>
          <cell r="P1296" t="str">
            <v>Belum Kawin</v>
          </cell>
        </row>
        <row r="1297">
          <cell r="C1297">
            <v>12</v>
          </cell>
          <cell r="D1297">
            <v>6</v>
          </cell>
          <cell r="E1297" t="str">
            <v>BAJIMINASA</v>
          </cell>
          <cell r="K1297" t="str">
            <v>LAKI-LAKI</v>
          </cell>
          <cell r="P1297" t="str">
            <v>Janda/Duda</v>
          </cell>
        </row>
        <row r="1298">
          <cell r="C1298">
            <v>12</v>
          </cell>
          <cell r="D1298">
            <v>6</v>
          </cell>
          <cell r="E1298" t="str">
            <v>BAJIMINASA</v>
          </cell>
          <cell r="K1298" t="str">
            <v>LAKI-LAKI</v>
          </cell>
          <cell r="P1298" t="str">
            <v>Kawin</v>
          </cell>
        </row>
        <row r="1299">
          <cell r="C1299">
            <v>12</v>
          </cell>
          <cell r="D1299">
            <v>6</v>
          </cell>
          <cell r="E1299" t="str">
            <v>BAJIMINASA</v>
          </cell>
          <cell r="K1299" t="str">
            <v>PEREMPUAN</v>
          </cell>
          <cell r="P1299" t="str">
            <v>Kawin</v>
          </cell>
        </row>
        <row r="1300">
          <cell r="C1300">
            <v>12</v>
          </cell>
          <cell r="D1300">
            <v>6</v>
          </cell>
          <cell r="E1300" t="str">
            <v>BAJIMINASA</v>
          </cell>
          <cell r="K1300" t="str">
            <v>PEREMPUAN</v>
          </cell>
          <cell r="P1300" t="str">
            <v>Kawin</v>
          </cell>
        </row>
        <row r="1301">
          <cell r="C1301">
            <v>12</v>
          </cell>
          <cell r="D1301">
            <v>6</v>
          </cell>
          <cell r="E1301" t="str">
            <v>BAJIMINASA</v>
          </cell>
          <cell r="K1301" t="str">
            <v>LAKI-LAKI</v>
          </cell>
          <cell r="P1301" t="str">
            <v>Belum Kawin</v>
          </cell>
        </row>
        <row r="1302">
          <cell r="C1302">
            <v>12</v>
          </cell>
          <cell r="D1302">
            <v>6</v>
          </cell>
          <cell r="E1302" t="str">
            <v>BAJIMINASA</v>
          </cell>
          <cell r="K1302" t="str">
            <v>LAKI-LAKI</v>
          </cell>
          <cell r="P1302" t="str">
            <v>Kawin</v>
          </cell>
        </row>
        <row r="1303">
          <cell r="C1303">
            <v>12</v>
          </cell>
          <cell r="D1303">
            <v>6</v>
          </cell>
          <cell r="E1303" t="str">
            <v>BAJIMINASA</v>
          </cell>
          <cell r="K1303" t="str">
            <v>PEREMPUAN</v>
          </cell>
          <cell r="P1303" t="str">
            <v>Kawin</v>
          </cell>
        </row>
        <row r="1304">
          <cell r="C1304">
            <v>12</v>
          </cell>
          <cell r="D1304">
            <v>6</v>
          </cell>
          <cell r="E1304" t="str">
            <v>BAJIMINASA</v>
          </cell>
          <cell r="K1304" t="str">
            <v>PEREMPUAN</v>
          </cell>
          <cell r="P1304" t="str">
            <v>Belum Kawin</v>
          </cell>
        </row>
        <row r="1305">
          <cell r="C1305">
            <v>12</v>
          </cell>
          <cell r="D1305">
            <v>6</v>
          </cell>
          <cell r="E1305" t="str">
            <v>BAJIMINASA</v>
          </cell>
          <cell r="K1305" t="str">
            <v>LAKI-LAKI</v>
          </cell>
          <cell r="P1305" t="str">
            <v>Belum Kawin</v>
          </cell>
        </row>
        <row r="1306">
          <cell r="C1306">
            <v>12</v>
          </cell>
          <cell r="D1306">
            <v>6</v>
          </cell>
          <cell r="E1306" t="str">
            <v>BAJIMINASA</v>
          </cell>
          <cell r="K1306" t="str">
            <v>PEREMPUAN</v>
          </cell>
          <cell r="P1306" t="str">
            <v>Janda/Duda</v>
          </cell>
        </row>
        <row r="1307">
          <cell r="C1307">
            <v>12</v>
          </cell>
          <cell r="D1307">
            <v>6</v>
          </cell>
          <cell r="E1307" t="str">
            <v>BAJIMINASA</v>
          </cell>
          <cell r="K1307" t="str">
            <v>LAKI-LAKI</v>
          </cell>
          <cell r="P1307" t="str">
            <v>Belum Kawin</v>
          </cell>
        </row>
        <row r="1308">
          <cell r="C1308">
            <v>12</v>
          </cell>
          <cell r="D1308">
            <v>6</v>
          </cell>
          <cell r="E1308" t="str">
            <v>BAJIMINASA</v>
          </cell>
          <cell r="K1308" t="str">
            <v>LAKI-LAKI</v>
          </cell>
          <cell r="P1308" t="str">
            <v>Kawin</v>
          </cell>
        </row>
        <row r="1309">
          <cell r="C1309">
            <v>12</v>
          </cell>
          <cell r="D1309">
            <v>6</v>
          </cell>
          <cell r="E1309" t="str">
            <v>BAJIMINASA</v>
          </cell>
          <cell r="K1309" t="str">
            <v>PEREMPUAN</v>
          </cell>
          <cell r="P1309" t="str">
            <v>Kawin</v>
          </cell>
        </row>
        <row r="1310">
          <cell r="C1310">
            <v>12</v>
          </cell>
          <cell r="D1310">
            <v>6</v>
          </cell>
          <cell r="E1310" t="str">
            <v>BAJIMINASA</v>
          </cell>
          <cell r="K1310" t="str">
            <v>PEREMPUAN</v>
          </cell>
          <cell r="P1310" t="str">
            <v>Belum Kawin</v>
          </cell>
        </row>
        <row r="1311">
          <cell r="C1311">
            <v>12</v>
          </cell>
          <cell r="D1311">
            <v>6</v>
          </cell>
          <cell r="E1311" t="str">
            <v>BAJIMINASA</v>
          </cell>
          <cell r="K1311" t="str">
            <v>LAKI-LAKI</v>
          </cell>
          <cell r="P1311" t="str">
            <v>Kawin</v>
          </cell>
        </row>
        <row r="1312">
          <cell r="C1312">
            <v>12</v>
          </cell>
          <cell r="D1312">
            <v>6</v>
          </cell>
          <cell r="E1312" t="str">
            <v>BAJIMINASA</v>
          </cell>
          <cell r="K1312" t="str">
            <v>PEREMPUAN</v>
          </cell>
          <cell r="P1312" t="str">
            <v>Kawin</v>
          </cell>
        </row>
        <row r="1313">
          <cell r="C1313">
            <v>12</v>
          </cell>
          <cell r="D1313">
            <v>6</v>
          </cell>
          <cell r="E1313" t="str">
            <v>BAJIMINASA</v>
          </cell>
          <cell r="K1313" t="str">
            <v>LAKI-LAKI</v>
          </cell>
          <cell r="P1313" t="str">
            <v>Kawin</v>
          </cell>
        </row>
        <row r="1314">
          <cell r="C1314">
            <v>12</v>
          </cell>
          <cell r="D1314">
            <v>6</v>
          </cell>
          <cell r="E1314" t="str">
            <v>BAJIMINASA</v>
          </cell>
          <cell r="K1314" t="str">
            <v>PEREMPUAN</v>
          </cell>
          <cell r="P1314" t="str">
            <v>Kawin</v>
          </cell>
        </row>
        <row r="1315">
          <cell r="C1315">
            <v>12</v>
          </cell>
          <cell r="D1315">
            <v>6</v>
          </cell>
          <cell r="E1315" t="str">
            <v>BAJIMINASA</v>
          </cell>
          <cell r="K1315" t="str">
            <v>LAKI-LAKI</v>
          </cell>
          <cell r="P1315" t="str">
            <v>Kawin</v>
          </cell>
        </row>
        <row r="1316">
          <cell r="C1316">
            <v>12</v>
          </cell>
          <cell r="D1316">
            <v>6</v>
          </cell>
          <cell r="E1316" t="str">
            <v>BAJIMINASA</v>
          </cell>
          <cell r="K1316" t="str">
            <v>LAKI-LAKI</v>
          </cell>
          <cell r="P1316" t="str">
            <v>Belum Kawin</v>
          </cell>
        </row>
        <row r="1317">
          <cell r="C1317">
            <v>12</v>
          </cell>
          <cell r="D1317">
            <v>6</v>
          </cell>
          <cell r="E1317" t="str">
            <v>BAJIMINASA</v>
          </cell>
          <cell r="K1317" t="str">
            <v>LAKI-LAKI</v>
          </cell>
          <cell r="P1317" t="str">
            <v>Kawin</v>
          </cell>
        </row>
        <row r="1318">
          <cell r="C1318">
            <v>12</v>
          </cell>
          <cell r="D1318">
            <v>6</v>
          </cell>
          <cell r="E1318" t="str">
            <v>BAJIMINASA</v>
          </cell>
          <cell r="K1318" t="str">
            <v>PEREMPUAN</v>
          </cell>
          <cell r="P1318" t="str">
            <v>Kawin</v>
          </cell>
        </row>
        <row r="1319">
          <cell r="C1319">
            <v>12</v>
          </cell>
          <cell r="D1319">
            <v>6</v>
          </cell>
          <cell r="E1319" t="str">
            <v>BAJIMINASA</v>
          </cell>
          <cell r="K1319" t="str">
            <v>LAKI-LAKI</v>
          </cell>
          <cell r="P1319" t="str">
            <v>Belum Kawin</v>
          </cell>
        </row>
        <row r="1320">
          <cell r="C1320">
            <v>12</v>
          </cell>
          <cell r="D1320">
            <v>6</v>
          </cell>
          <cell r="E1320" t="str">
            <v>BAJIMINASA</v>
          </cell>
          <cell r="K1320" t="str">
            <v>LAKI-LAKI</v>
          </cell>
          <cell r="P1320" t="str">
            <v>Kawin</v>
          </cell>
        </row>
        <row r="1321">
          <cell r="C1321">
            <v>12</v>
          </cell>
          <cell r="D1321">
            <v>6</v>
          </cell>
          <cell r="E1321" t="str">
            <v>BAJIMINASA</v>
          </cell>
          <cell r="K1321" t="str">
            <v>PEREMPUAN</v>
          </cell>
          <cell r="P1321" t="str">
            <v>Kawin</v>
          </cell>
        </row>
        <row r="1322">
          <cell r="C1322">
            <v>12</v>
          </cell>
          <cell r="D1322">
            <v>6</v>
          </cell>
          <cell r="E1322" t="str">
            <v>BAJIMINASA</v>
          </cell>
          <cell r="K1322" t="str">
            <v>PEREMPUAN</v>
          </cell>
          <cell r="P1322" t="str">
            <v>Belum Kawin</v>
          </cell>
        </row>
        <row r="1323">
          <cell r="C1323">
            <v>12</v>
          </cell>
          <cell r="D1323">
            <v>6</v>
          </cell>
          <cell r="E1323" t="str">
            <v>BAJIMINASA</v>
          </cell>
          <cell r="K1323" t="str">
            <v>LAKI-LAKI</v>
          </cell>
          <cell r="P1323" t="str">
            <v>Kawin</v>
          </cell>
        </row>
        <row r="1324">
          <cell r="C1324">
            <v>12</v>
          </cell>
          <cell r="D1324">
            <v>6</v>
          </cell>
          <cell r="E1324" t="str">
            <v>BAJIMINASA</v>
          </cell>
          <cell r="K1324" t="str">
            <v>PEREMPUAN</v>
          </cell>
          <cell r="P1324" t="str">
            <v>Kawin</v>
          </cell>
        </row>
        <row r="1325">
          <cell r="C1325">
            <v>12</v>
          </cell>
          <cell r="D1325">
            <v>6</v>
          </cell>
          <cell r="E1325" t="str">
            <v>BAJIMINASA</v>
          </cell>
          <cell r="K1325" t="str">
            <v>LAKI-LAKI</v>
          </cell>
          <cell r="P1325" t="str">
            <v>Belum Kawin</v>
          </cell>
        </row>
        <row r="1326">
          <cell r="C1326">
            <v>12</v>
          </cell>
          <cell r="D1326">
            <v>6</v>
          </cell>
          <cell r="E1326" t="str">
            <v>BAJIMINASA</v>
          </cell>
          <cell r="K1326" t="str">
            <v>PEREMPUAN</v>
          </cell>
          <cell r="P1326" t="str">
            <v>Belum Kawin</v>
          </cell>
        </row>
        <row r="1327">
          <cell r="C1327">
            <v>12</v>
          </cell>
          <cell r="D1327">
            <v>6</v>
          </cell>
          <cell r="E1327" t="str">
            <v>BAJIMINASA</v>
          </cell>
          <cell r="K1327" t="str">
            <v>PEREMPUAN</v>
          </cell>
          <cell r="P1327" t="str">
            <v>Belum Kawin</v>
          </cell>
        </row>
        <row r="1328">
          <cell r="C1328">
            <v>12</v>
          </cell>
          <cell r="D1328">
            <v>6</v>
          </cell>
          <cell r="E1328" t="str">
            <v>BAJIMINASA</v>
          </cell>
          <cell r="K1328" t="str">
            <v>LAKI-LAKI</v>
          </cell>
          <cell r="P1328" t="str">
            <v>Kawin</v>
          </cell>
        </row>
        <row r="1329">
          <cell r="C1329">
            <v>12</v>
          </cell>
          <cell r="D1329">
            <v>6</v>
          </cell>
          <cell r="E1329" t="str">
            <v>BAJIMINASA</v>
          </cell>
          <cell r="K1329" t="str">
            <v>PEREMPUAN</v>
          </cell>
          <cell r="P1329" t="str">
            <v>Kawin</v>
          </cell>
        </row>
        <row r="1330">
          <cell r="C1330">
            <v>12</v>
          </cell>
          <cell r="D1330">
            <v>6</v>
          </cell>
          <cell r="E1330" t="str">
            <v>BAJIMINASA</v>
          </cell>
          <cell r="K1330" t="str">
            <v>PEREMPUAN</v>
          </cell>
          <cell r="P1330" t="str">
            <v>Belum Kawin</v>
          </cell>
        </row>
        <row r="1331">
          <cell r="C1331">
            <v>12</v>
          </cell>
          <cell r="D1331">
            <v>6</v>
          </cell>
          <cell r="E1331" t="str">
            <v>BAJIMINASA</v>
          </cell>
          <cell r="K1331" t="str">
            <v>LAKI-LAKI</v>
          </cell>
          <cell r="P1331" t="str">
            <v>Belum Kawin</v>
          </cell>
        </row>
        <row r="1332">
          <cell r="C1332">
            <v>12</v>
          </cell>
          <cell r="D1332">
            <v>6</v>
          </cell>
          <cell r="E1332" t="str">
            <v>BAJIMINASA</v>
          </cell>
          <cell r="K1332" t="str">
            <v>PEREMPUAN</v>
          </cell>
          <cell r="P1332" t="str">
            <v>Janda/Duda</v>
          </cell>
        </row>
        <row r="1333">
          <cell r="C1333">
            <v>12</v>
          </cell>
          <cell r="D1333">
            <v>6</v>
          </cell>
          <cell r="E1333" t="str">
            <v>BAJIMINASA</v>
          </cell>
          <cell r="K1333" t="str">
            <v>PEREMPUAN</v>
          </cell>
          <cell r="P1333" t="str">
            <v>Belum Kawin</v>
          </cell>
        </row>
        <row r="1334">
          <cell r="C1334">
            <v>12</v>
          </cell>
          <cell r="D1334">
            <v>6</v>
          </cell>
          <cell r="E1334" t="str">
            <v>BAJIMINASA</v>
          </cell>
          <cell r="K1334" t="str">
            <v>LAKI-LAKI</v>
          </cell>
          <cell r="P1334" t="str">
            <v>Belum Kawin</v>
          </cell>
        </row>
        <row r="1335">
          <cell r="C1335">
            <v>12</v>
          </cell>
          <cell r="D1335">
            <v>6</v>
          </cell>
          <cell r="E1335" t="str">
            <v>BAJIMINASA</v>
          </cell>
          <cell r="K1335" t="str">
            <v>PEREMPUAN</v>
          </cell>
          <cell r="P1335" t="str">
            <v>Janda/Duda</v>
          </cell>
        </row>
        <row r="1336">
          <cell r="C1336">
            <v>12</v>
          </cell>
          <cell r="D1336">
            <v>6</v>
          </cell>
          <cell r="E1336" t="str">
            <v>BAJIMINASA</v>
          </cell>
          <cell r="K1336" t="str">
            <v>PEREMPUAN</v>
          </cell>
          <cell r="P1336" t="str">
            <v>Belum Kawin</v>
          </cell>
        </row>
        <row r="1337">
          <cell r="C1337">
            <v>12</v>
          </cell>
          <cell r="D1337">
            <v>6</v>
          </cell>
          <cell r="E1337" t="str">
            <v>BAJIMINASA</v>
          </cell>
          <cell r="K1337" t="str">
            <v>PEREMPUAN</v>
          </cell>
          <cell r="P1337" t="str">
            <v>Belum Kawin</v>
          </cell>
        </row>
        <row r="1338">
          <cell r="C1338">
            <v>12</v>
          </cell>
          <cell r="D1338">
            <v>6</v>
          </cell>
          <cell r="E1338" t="str">
            <v>BAJIMINASA</v>
          </cell>
          <cell r="K1338" t="str">
            <v>LAKI-LAKI</v>
          </cell>
          <cell r="P1338" t="str">
            <v>Kawin</v>
          </cell>
        </row>
        <row r="1339">
          <cell r="C1339">
            <v>12</v>
          </cell>
          <cell r="D1339">
            <v>6</v>
          </cell>
          <cell r="E1339" t="str">
            <v>BAJIMINASA</v>
          </cell>
          <cell r="K1339" t="str">
            <v>PEREMPUAN</v>
          </cell>
          <cell r="P1339" t="str">
            <v>Kawin</v>
          </cell>
        </row>
        <row r="1340">
          <cell r="C1340">
            <v>12</v>
          </cell>
          <cell r="D1340">
            <v>6</v>
          </cell>
          <cell r="E1340" t="str">
            <v>BAJIMINASA</v>
          </cell>
          <cell r="K1340" t="str">
            <v>LAKI-LAKI</v>
          </cell>
          <cell r="P1340" t="str">
            <v>Belum Kawin</v>
          </cell>
        </row>
        <row r="1341">
          <cell r="C1341">
            <v>12</v>
          </cell>
          <cell r="D1341">
            <v>6</v>
          </cell>
          <cell r="E1341" t="str">
            <v>BAJIMINASA</v>
          </cell>
          <cell r="K1341" t="str">
            <v>LAKI-LAKI</v>
          </cell>
          <cell r="P1341" t="str">
            <v>Kawin</v>
          </cell>
        </row>
        <row r="1342">
          <cell r="C1342">
            <v>12</v>
          </cell>
          <cell r="D1342">
            <v>6</v>
          </cell>
          <cell r="E1342" t="str">
            <v>BAJIMINASA</v>
          </cell>
          <cell r="K1342" t="str">
            <v>PEREMPUAN</v>
          </cell>
          <cell r="P1342" t="str">
            <v>Kawin</v>
          </cell>
        </row>
        <row r="1343">
          <cell r="C1343">
            <v>12</v>
          </cell>
          <cell r="D1343">
            <v>6</v>
          </cell>
          <cell r="E1343" t="str">
            <v>BAJIMINASA</v>
          </cell>
          <cell r="K1343" t="str">
            <v>LAKI-LAKI</v>
          </cell>
          <cell r="P1343" t="str">
            <v>Belum Kawin</v>
          </cell>
        </row>
        <row r="1344">
          <cell r="C1344">
            <v>12</v>
          </cell>
          <cell r="D1344">
            <v>6</v>
          </cell>
          <cell r="E1344" t="str">
            <v>BAJIMINASA</v>
          </cell>
          <cell r="K1344" t="str">
            <v>PEREMPUAN</v>
          </cell>
          <cell r="P1344" t="str">
            <v>Belum Kawin</v>
          </cell>
        </row>
        <row r="1345">
          <cell r="C1345">
            <v>12</v>
          </cell>
          <cell r="D1345">
            <v>6</v>
          </cell>
          <cell r="E1345" t="str">
            <v>BAJIMINASA</v>
          </cell>
          <cell r="K1345" t="str">
            <v>PEREMPUAN</v>
          </cell>
          <cell r="P1345" t="str">
            <v>Belum Kawin</v>
          </cell>
        </row>
        <row r="1346">
          <cell r="C1346">
            <v>12</v>
          </cell>
          <cell r="D1346">
            <v>6</v>
          </cell>
          <cell r="E1346" t="str">
            <v>BAJIMINASA</v>
          </cell>
          <cell r="K1346" t="str">
            <v>LAKI-LAKI</v>
          </cell>
          <cell r="P1346" t="str">
            <v>Belum Kawin</v>
          </cell>
        </row>
        <row r="1347">
          <cell r="C1347">
            <v>12</v>
          </cell>
          <cell r="D1347">
            <v>6</v>
          </cell>
          <cell r="E1347" t="str">
            <v>BAJIMINASA</v>
          </cell>
          <cell r="K1347" t="str">
            <v>LAKI-LAKI</v>
          </cell>
          <cell r="P1347" t="str">
            <v>Belum Kawin</v>
          </cell>
        </row>
        <row r="1348">
          <cell r="C1348">
            <v>12</v>
          </cell>
          <cell r="D1348">
            <v>6</v>
          </cell>
          <cell r="E1348" t="str">
            <v>BAJIMINASA</v>
          </cell>
          <cell r="K1348" t="str">
            <v>LAKI-LAKI</v>
          </cell>
          <cell r="P1348" t="str">
            <v>Kawin</v>
          </cell>
        </row>
        <row r="1349">
          <cell r="C1349">
            <v>12</v>
          </cell>
          <cell r="D1349">
            <v>6</v>
          </cell>
          <cell r="E1349" t="str">
            <v>BAJIMINASA</v>
          </cell>
          <cell r="K1349" t="str">
            <v>PEREMPUAN</v>
          </cell>
          <cell r="P1349" t="str">
            <v>Kawin</v>
          </cell>
        </row>
        <row r="1350">
          <cell r="C1350">
            <v>12</v>
          </cell>
          <cell r="D1350">
            <v>6</v>
          </cell>
          <cell r="E1350" t="str">
            <v>BAJIMINASA</v>
          </cell>
          <cell r="K1350" t="str">
            <v>PEREMPUAN</v>
          </cell>
          <cell r="P1350" t="str">
            <v>Belum Kawin</v>
          </cell>
        </row>
        <row r="1351">
          <cell r="C1351">
            <v>12</v>
          </cell>
          <cell r="D1351">
            <v>6</v>
          </cell>
          <cell r="E1351" t="str">
            <v>BAJIMINASA</v>
          </cell>
          <cell r="K1351" t="str">
            <v>LAKI-LAKI</v>
          </cell>
          <cell r="P1351" t="str">
            <v>Belum Kawin</v>
          </cell>
        </row>
        <row r="1352">
          <cell r="C1352">
            <v>12</v>
          </cell>
          <cell r="D1352">
            <v>6</v>
          </cell>
          <cell r="E1352" t="str">
            <v>BAJIMINASA</v>
          </cell>
          <cell r="K1352" t="str">
            <v>PEREMPUAN</v>
          </cell>
          <cell r="P1352" t="str">
            <v>Belum Kawin</v>
          </cell>
        </row>
        <row r="1353">
          <cell r="C1353">
            <v>12</v>
          </cell>
          <cell r="D1353">
            <v>6</v>
          </cell>
          <cell r="E1353" t="str">
            <v>BAJIMINASA</v>
          </cell>
          <cell r="K1353" t="str">
            <v>PEREMPUAN</v>
          </cell>
          <cell r="P1353" t="str">
            <v>Janda/Duda</v>
          </cell>
        </row>
        <row r="1354">
          <cell r="C1354">
            <v>12</v>
          </cell>
          <cell r="D1354">
            <v>6</v>
          </cell>
          <cell r="E1354" t="str">
            <v>BAJIMINASA</v>
          </cell>
          <cell r="K1354" t="str">
            <v>LAKI-LAKI</v>
          </cell>
          <cell r="P1354" t="str">
            <v>Kawin</v>
          </cell>
        </row>
        <row r="1355">
          <cell r="C1355">
            <v>12</v>
          </cell>
          <cell r="D1355">
            <v>6</v>
          </cell>
          <cell r="E1355" t="str">
            <v>BAJIMINASA</v>
          </cell>
          <cell r="K1355" t="str">
            <v>PEREMPUAN</v>
          </cell>
          <cell r="P1355" t="str">
            <v>Kawin</v>
          </cell>
        </row>
        <row r="1356">
          <cell r="C1356">
            <v>12</v>
          </cell>
          <cell r="D1356">
            <v>6</v>
          </cell>
          <cell r="E1356" t="str">
            <v>BAJIMINASA</v>
          </cell>
          <cell r="K1356" t="str">
            <v>LAKI-LAKI</v>
          </cell>
          <cell r="P1356" t="str">
            <v>Belum Kawin</v>
          </cell>
        </row>
        <row r="1357">
          <cell r="C1357">
            <v>12</v>
          </cell>
          <cell r="D1357">
            <v>6</v>
          </cell>
          <cell r="E1357" t="str">
            <v>BAJIMINASA</v>
          </cell>
          <cell r="K1357" t="str">
            <v>LAKI-LAKI</v>
          </cell>
          <cell r="P1357" t="str">
            <v>Kawin</v>
          </cell>
        </row>
        <row r="1358">
          <cell r="C1358">
            <v>12</v>
          </cell>
          <cell r="D1358">
            <v>6</v>
          </cell>
          <cell r="E1358" t="str">
            <v>BAJIMINASA</v>
          </cell>
          <cell r="K1358" t="str">
            <v>PEREMPUAN</v>
          </cell>
          <cell r="P1358" t="str">
            <v>Kawin</v>
          </cell>
        </row>
        <row r="1359">
          <cell r="C1359">
            <v>12</v>
          </cell>
          <cell r="D1359">
            <v>6</v>
          </cell>
          <cell r="E1359" t="str">
            <v>BAJIMINASA</v>
          </cell>
          <cell r="K1359" t="str">
            <v>LAKI-LAKI</v>
          </cell>
          <cell r="P1359" t="str">
            <v>Belum Kawin</v>
          </cell>
        </row>
        <row r="1360">
          <cell r="C1360">
            <v>12</v>
          </cell>
          <cell r="D1360">
            <v>6</v>
          </cell>
          <cell r="E1360" t="str">
            <v>BAJIMINASA</v>
          </cell>
          <cell r="K1360" t="str">
            <v>LAKI-LAKI</v>
          </cell>
          <cell r="P1360" t="str">
            <v>Kawin</v>
          </cell>
        </row>
        <row r="1361">
          <cell r="C1361">
            <v>12</v>
          </cell>
          <cell r="D1361">
            <v>6</v>
          </cell>
          <cell r="E1361" t="str">
            <v>BAJIMINASA</v>
          </cell>
          <cell r="K1361" t="str">
            <v>PEREMPUAN</v>
          </cell>
          <cell r="P1361" t="str">
            <v>Kawin</v>
          </cell>
        </row>
        <row r="1362">
          <cell r="C1362">
            <v>12</v>
          </cell>
          <cell r="D1362">
            <v>6</v>
          </cell>
          <cell r="E1362" t="str">
            <v>BAJIMINASA</v>
          </cell>
          <cell r="K1362" t="str">
            <v>LAKI-LAKI</v>
          </cell>
          <cell r="P1362" t="str">
            <v>Belum Kawin</v>
          </cell>
        </row>
        <row r="1363">
          <cell r="C1363">
            <v>12</v>
          </cell>
          <cell r="D1363">
            <v>6</v>
          </cell>
          <cell r="E1363" t="str">
            <v>BAJIMINASA</v>
          </cell>
          <cell r="K1363" t="str">
            <v>LAKI-LAKI</v>
          </cell>
          <cell r="P1363" t="str">
            <v>Belum Kawin</v>
          </cell>
        </row>
        <row r="1364">
          <cell r="C1364">
            <v>12</v>
          </cell>
          <cell r="D1364">
            <v>6</v>
          </cell>
          <cell r="E1364" t="str">
            <v>BAJIMINASA</v>
          </cell>
          <cell r="K1364" t="str">
            <v>LAKI-LAKI</v>
          </cell>
          <cell r="P1364" t="str">
            <v>Kawin</v>
          </cell>
        </row>
        <row r="1365">
          <cell r="C1365">
            <v>12</v>
          </cell>
          <cell r="D1365">
            <v>6</v>
          </cell>
          <cell r="E1365" t="str">
            <v>BAJIMINASA</v>
          </cell>
          <cell r="K1365" t="str">
            <v>PEREMPUAN</v>
          </cell>
          <cell r="P1365" t="str">
            <v>Kawin</v>
          </cell>
        </row>
        <row r="1366">
          <cell r="C1366">
            <v>12</v>
          </cell>
          <cell r="D1366">
            <v>6</v>
          </cell>
          <cell r="E1366" t="str">
            <v>BAJIMINASA</v>
          </cell>
          <cell r="K1366" t="str">
            <v>PEREMPUAN</v>
          </cell>
          <cell r="P1366" t="str">
            <v>Belum Kawin</v>
          </cell>
        </row>
        <row r="1367">
          <cell r="C1367">
            <v>12</v>
          </cell>
          <cell r="D1367">
            <v>6</v>
          </cell>
          <cell r="E1367" t="str">
            <v>BAJIMINASA</v>
          </cell>
          <cell r="K1367" t="str">
            <v>LAKI-LAKI</v>
          </cell>
          <cell r="P1367" t="str">
            <v>Kawin</v>
          </cell>
        </row>
        <row r="1368">
          <cell r="C1368">
            <v>12</v>
          </cell>
          <cell r="D1368">
            <v>6</v>
          </cell>
          <cell r="E1368" t="str">
            <v>BAJIMINASA</v>
          </cell>
          <cell r="K1368" t="str">
            <v>PEREMPUAN</v>
          </cell>
          <cell r="P1368" t="str">
            <v>Kawin</v>
          </cell>
        </row>
        <row r="1369">
          <cell r="C1369">
            <v>12</v>
          </cell>
          <cell r="D1369">
            <v>6</v>
          </cell>
          <cell r="E1369" t="str">
            <v>BAJIMINASA</v>
          </cell>
          <cell r="K1369" t="str">
            <v>LAKI-LAKI</v>
          </cell>
          <cell r="P1369" t="str">
            <v>Janda/Duda</v>
          </cell>
        </row>
        <row r="1370">
          <cell r="C1370">
            <v>12</v>
          </cell>
          <cell r="D1370">
            <v>6</v>
          </cell>
          <cell r="E1370" t="str">
            <v>BAJIMINASA</v>
          </cell>
          <cell r="K1370" t="str">
            <v>PEREMPUAN</v>
          </cell>
          <cell r="P1370" t="str">
            <v>Belum Kawin</v>
          </cell>
        </row>
        <row r="1371">
          <cell r="C1371">
            <v>12</v>
          </cell>
          <cell r="D1371">
            <v>6</v>
          </cell>
          <cell r="E1371" t="str">
            <v>BAJIMINASA</v>
          </cell>
          <cell r="K1371" t="str">
            <v>LAKI-LAKI</v>
          </cell>
          <cell r="P1371" t="str">
            <v>Belum Kawin</v>
          </cell>
        </row>
        <row r="1372">
          <cell r="C1372">
            <v>12</v>
          </cell>
          <cell r="D1372">
            <v>6</v>
          </cell>
          <cell r="E1372" t="str">
            <v>BAJIMINASA</v>
          </cell>
          <cell r="K1372" t="str">
            <v>LAKI-LAKI</v>
          </cell>
          <cell r="P1372" t="str">
            <v>Kawin</v>
          </cell>
        </row>
        <row r="1373">
          <cell r="C1373">
            <v>12</v>
          </cell>
          <cell r="D1373">
            <v>6</v>
          </cell>
          <cell r="E1373" t="str">
            <v>BAJIMINASA</v>
          </cell>
          <cell r="K1373" t="str">
            <v>PEREMPUAN</v>
          </cell>
          <cell r="P1373" t="str">
            <v>Kawin</v>
          </cell>
        </row>
        <row r="1374">
          <cell r="C1374">
            <v>12</v>
          </cell>
          <cell r="D1374">
            <v>6</v>
          </cell>
          <cell r="E1374" t="str">
            <v>BAJIMINASA</v>
          </cell>
          <cell r="K1374" t="str">
            <v>PEREMPUAN</v>
          </cell>
          <cell r="P1374" t="str">
            <v>Belum Kawin</v>
          </cell>
        </row>
        <row r="1375">
          <cell r="C1375">
            <v>12</v>
          </cell>
          <cell r="D1375">
            <v>6</v>
          </cell>
          <cell r="E1375" t="str">
            <v>BAJIMINASA</v>
          </cell>
          <cell r="K1375" t="str">
            <v>LAKI-LAKI</v>
          </cell>
          <cell r="P1375" t="str">
            <v>Kawin</v>
          </cell>
        </row>
        <row r="1376">
          <cell r="C1376">
            <v>12</v>
          </cell>
          <cell r="D1376">
            <v>6</v>
          </cell>
          <cell r="E1376" t="str">
            <v>BAJIMINASA</v>
          </cell>
          <cell r="K1376" t="str">
            <v>PEREMPUAN</v>
          </cell>
          <cell r="P1376" t="str">
            <v>Kawin</v>
          </cell>
        </row>
        <row r="1377">
          <cell r="C1377">
            <v>12</v>
          </cell>
          <cell r="D1377">
            <v>6</v>
          </cell>
          <cell r="E1377" t="str">
            <v>BAJIMINASA</v>
          </cell>
          <cell r="K1377" t="str">
            <v>PEREMPUAN</v>
          </cell>
          <cell r="P1377" t="str">
            <v>Kawin</v>
          </cell>
        </row>
        <row r="1378">
          <cell r="C1378">
            <v>12</v>
          </cell>
          <cell r="D1378">
            <v>6</v>
          </cell>
          <cell r="E1378" t="str">
            <v>BAJIMINASA</v>
          </cell>
          <cell r="K1378" t="str">
            <v>LAKI-LAKI</v>
          </cell>
          <cell r="P1378" t="str">
            <v>Belum Kawin</v>
          </cell>
        </row>
        <row r="1379">
          <cell r="C1379">
            <v>12</v>
          </cell>
          <cell r="D1379">
            <v>6</v>
          </cell>
          <cell r="E1379" t="str">
            <v>BAJIMINASA</v>
          </cell>
          <cell r="K1379" t="str">
            <v>PEREMPUAN</v>
          </cell>
          <cell r="P1379" t="str">
            <v>Janda/Duda</v>
          </cell>
        </row>
        <row r="1380">
          <cell r="C1380">
            <v>12</v>
          </cell>
          <cell r="D1380">
            <v>6</v>
          </cell>
          <cell r="E1380" t="str">
            <v>BAJIMINASA</v>
          </cell>
          <cell r="K1380" t="str">
            <v>PEREMPUAN</v>
          </cell>
          <cell r="P1380" t="str">
            <v>Janda/Duda</v>
          </cell>
        </row>
        <row r="1381">
          <cell r="C1381">
            <v>12</v>
          </cell>
          <cell r="D1381">
            <v>6</v>
          </cell>
          <cell r="E1381" t="str">
            <v>BAJIMINASA</v>
          </cell>
          <cell r="K1381" t="str">
            <v>PEREMPUAN</v>
          </cell>
          <cell r="P1381" t="str">
            <v>Belum Kawin</v>
          </cell>
        </row>
        <row r="1382">
          <cell r="C1382">
            <v>12</v>
          </cell>
          <cell r="D1382">
            <v>6</v>
          </cell>
          <cell r="E1382" t="str">
            <v>BAJIMINASA</v>
          </cell>
          <cell r="K1382" t="str">
            <v>PEREMPUAN</v>
          </cell>
          <cell r="P1382" t="str">
            <v>Belum Kawin</v>
          </cell>
        </row>
        <row r="1383">
          <cell r="C1383">
            <v>12</v>
          </cell>
          <cell r="D1383">
            <v>6</v>
          </cell>
          <cell r="E1383" t="str">
            <v>BAJIMINASA</v>
          </cell>
          <cell r="K1383" t="str">
            <v>PEREMPUAN</v>
          </cell>
          <cell r="P1383" t="str">
            <v>Belum Kawin</v>
          </cell>
        </row>
        <row r="1384">
          <cell r="C1384">
            <v>12</v>
          </cell>
          <cell r="D1384">
            <v>6</v>
          </cell>
          <cell r="E1384" t="str">
            <v>BAJIMINASA</v>
          </cell>
          <cell r="K1384" t="str">
            <v>LAKI-LAKI</v>
          </cell>
          <cell r="P1384" t="str">
            <v>Kawin</v>
          </cell>
        </row>
        <row r="1385">
          <cell r="C1385">
            <v>12</v>
          </cell>
          <cell r="D1385">
            <v>6</v>
          </cell>
          <cell r="E1385" t="str">
            <v>BAJIMINASA</v>
          </cell>
          <cell r="K1385" t="str">
            <v>PEREMPUAN</v>
          </cell>
          <cell r="P1385" t="str">
            <v>Kawin</v>
          </cell>
        </row>
        <row r="1386">
          <cell r="C1386">
            <v>12</v>
          </cell>
          <cell r="D1386">
            <v>6</v>
          </cell>
          <cell r="E1386" t="str">
            <v>BAJIMINASA</v>
          </cell>
          <cell r="K1386" t="str">
            <v>LAKI-LAKI</v>
          </cell>
          <cell r="P1386" t="str">
            <v>Belum Kawin</v>
          </cell>
        </row>
        <row r="1387">
          <cell r="C1387">
            <v>12</v>
          </cell>
          <cell r="D1387">
            <v>6</v>
          </cell>
          <cell r="E1387" t="str">
            <v>BAJIMINASA</v>
          </cell>
          <cell r="K1387" t="str">
            <v>PEREMPUAN</v>
          </cell>
          <cell r="P1387" t="str">
            <v>Belum Kawin</v>
          </cell>
        </row>
        <row r="1388">
          <cell r="C1388">
            <v>12</v>
          </cell>
          <cell r="D1388">
            <v>6</v>
          </cell>
          <cell r="E1388" t="str">
            <v>BAJIMINASA</v>
          </cell>
          <cell r="K1388" t="str">
            <v>LAKI-LAKI</v>
          </cell>
          <cell r="P1388" t="str">
            <v>Kawin</v>
          </cell>
        </row>
        <row r="1389">
          <cell r="C1389">
            <v>12</v>
          </cell>
          <cell r="D1389">
            <v>6</v>
          </cell>
          <cell r="E1389" t="str">
            <v>BAJIMINASA</v>
          </cell>
          <cell r="K1389" t="str">
            <v>PEREMPUAN</v>
          </cell>
          <cell r="P1389" t="str">
            <v>Kawin</v>
          </cell>
        </row>
        <row r="1390">
          <cell r="C1390">
            <v>12</v>
          </cell>
          <cell r="D1390">
            <v>6</v>
          </cell>
          <cell r="E1390" t="str">
            <v>BAJIMINASA</v>
          </cell>
          <cell r="K1390" t="str">
            <v>PEREMPUAN</v>
          </cell>
          <cell r="P1390" t="str">
            <v>Belum Kawin</v>
          </cell>
        </row>
        <row r="1391">
          <cell r="C1391">
            <v>12</v>
          </cell>
          <cell r="D1391">
            <v>6</v>
          </cell>
          <cell r="E1391" t="str">
            <v>BAJIMINASA</v>
          </cell>
          <cell r="K1391" t="str">
            <v>PEREMPUAN</v>
          </cell>
          <cell r="P1391" t="str">
            <v>Belum Kawin</v>
          </cell>
        </row>
        <row r="1392">
          <cell r="C1392">
            <v>12</v>
          </cell>
          <cell r="D1392">
            <v>6</v>
          </cell>
          <cell r="E1392" t="str">
            <v>BAJIMINASA</v>
          </cell>
          <cell r="K1392" t="str">
            <v>LAKI-LAKI</v>
          </cell>
          <cell r="P1392" t="str">
            <v>Kawin</v>
          </cell>
        </row>
        <row r="1393">
          <cell r="C1393">
            <v>12</v>
          </cell>
          <cell r="D1393">
            <v>6</v>
          </cell>
          <cell r="E1393" t="str">
            <v>BAJIMINASA</v>
          </cell>
          <cell r="K1393" t="str">
            <v>PEREMPUAN</v>
          </cell>
          <cell r="P1393" t="str">
            <v>Kawin</v>
          </cell>
        </row>
        <row r="1394">
          <cell r="C1394">
            <v>12</v>
          </cell>
          <cell r="D1394">
            <v>6</v>
          </cell>
          <cell r="E1394" t="str">
            <v>BAJIMINASA</v>
          </cell>
          <cell r="K1394" t="str">
            <v>PEREMPUAN</v>
          </cell>
          <cell r="P1394" t="str">
            <v>Belum Kawin</v>
          </cell>
        </row>
        <row r="1395">
          <cell r="C1395">
            <v>12</v>
          </cell>
          <cell r="D1395">
            <v>6</v>
          </cell>
          <cell r="E1395" t="str">
            <v>BAJIMINASA</v>
          </cell>
          <cell r="K1395" t="str">
            <v>LAKI-LAKI</v>
          </cell>
          <cell r="P1395" t="str">
            <v>Belum Kawin</v>
          </cell>
        </row>
        <row r="1396">
          <cell r="C1396">
            <v>12</v>
          </cell>
          <cell r="D1396">
            <v>6</v>
          </cell>
          <cell r="E1396" t="str">
            <v>BAJIMINASA</v>
          </cell>
          <cell r="K1396" t="str">
            <v>LAKI-LAKI</v>
          </cell>
          <cell r="P1396" t="str">
            <v>Belum Kawin</v>
          </cell>
        </row>
        <row r="1397">
          <cell r="C1397">
            <v>12</v>
          </cell>
          <cell r="D1397">
            <v>6</v>
          </cell>
          <cell r="E1397" t="str">
            <v>BAJIMINASA</v>
          </cell>
          <cell r="K1397" t="str">
            <v>LAKI-LAKI</v>
          </cell>
          <cell r="P1397" t="str">
            <v>Kawin</v>
          </cell>
        </row>
        <row r="1398">
          <cell r="C1398">
            <v>12</v>
          </cell>
          <cell r="D1398">
            <v>6</v>
          </cell>
          <cell r="E1398" t="str">
            <v>BAJIMINASA</v>
          </cell>
          <cell r="K1398" t="str">
            <v>PEREMPUAN</v>
          </cell>
          <cell r="P1398" t="str">
            <v>Kawin</v>
          </cell>
        </row>
        <row r="1399">
          <cell r="C1399">
            <v>12</v>
          </cell>
          <cell r="D1399">
            <v>6</v>
          </cell>
          <cell r="E1399" t="str">
            <v>BAJIMINASA</v>
          </cell>
          <cell r="K1399" t="str">
            <v>PEREMPUAN</v>
          </cell>
          <cell r="P1399" t="str">
            <v>Belum Kawin</v>
          </cell>
        </row>
        <row r="1400">
          <cell r="C1400">
            <v>12</v>
          </cell>
          <cell r="D1400">
            <v>6</v>
          </cell>
          <cell r="E1400" t="str">
            <v>BAJIMINASA</v>
          </cell>
          <cell r="K1400" t="str">
            <v>LAKI-LAKI</v>
          </cell>
          <cell r="P1400" t="str">
            <v>Belum Kawin</v>
          </cell>
        </row>
        <row r="1401">
          <cell r="C1401">
            <v>12</v>
          </cell>
          <cell r="D1401">
            <v>6</v>
          </cell>
          <cell r="E1401" t="str">
            <v>BAJIMINASA</v>
          </cell>
          <cell r="K1401" t="str">
            <v>LAKI-LAKI</v>
          </cell>
          <cell r="P1401" t="str">
            <v>Belum Kawin</v>
          </cell>
        </row>
        <row r="1402">
          <cell r="C1402">
            <v>12</v>
          </cell>
          <cell r="D1402">
            <v>6</v>
          </cell>
          <cell r="E1402" t="str">
            <v>BAJIMINASA</v>
          </cell>
          <cell r="K1402" t="str">
            <v>LAKI-LAKI</v>
          </cell>
          <cell r="P1402" t="str">
            <v>Belum Kawin</v>
          </cell>
        </row>
        <row r="1403">
          <cell r="C1403">
            <v>12</v>
          </cell>
          <cell r="D1403">
            <v>6</v>
          </cell>
          <cell r="E1403" t="str">
            <v>BAJIMINASA</v>
          </cell>
          <cell r="K1403" t="str">
            <v>LAKI-LAKI</v>
          </cell>
          <cell r="P1403" t="str">
            <v>Kawin</v>
          </cell>
        </row>
        <row r="1404">
          <cell r="C1404">
            <v>12</v>
          </cell>
          <cell r="D1404">
            <v>6</v>
          </cell>
          <cell r="E1404" t="str">
            <v>BAJIMINASA</v>
          </cell>
          <cell r="K1404" t="str">
            <v>LAKI-LAKI</v>
          </cell>
          <cell r="P1404" t="str">
            <v>Kawin</v>
          </cell>
        </row>
        <row r="1405">
          <cell r="C1405">
            <v>12</v>
          </cell>
          <cell r="D1405">
            <v>6</v>
          </cell>
          <cell r="E1405" t="str">
            <v>BAJIMINASA</v>
          </cell>
          <cell r="K1405" t="str">
            <v>PEREMPUAN</v>
          </cell>
          <cell r="P1405" t="str">
            <v>Kawin</v>
          </cell>
        </row>
        <row r="1406">
          <cell r="C1406">
            <v>12</v>
          </cell>
          <cell r="D1406">
            <v>6</v>
          </cell>
          <cell r="E1406" t="str">
            <v>BAJIMINASA</v>
          </cell>
          <cell r="K1406" t="str">
            <v>LAKI-LAKI</v>
          </cell>
          <cell r="P1406" t="str">
            <v>Belum Kawin</v>
          </cell>
        </row>
        <row r="1407">
          <cell r="C1407">
            <v>12</v>
          </cell>
          <cell r="D1407">
            <v>6</v>
          </cell>
          <cell r="E1407" t="str">
            <v>BAJIMINASA</v>
          </cell>
          <cell r="K1407" t="str">
            <v>LAKI-LAKI</v>
          </cell>
          <cell r="P1407" t="str">
            <v>Kawin</v>
          </cell>
        </row>
        <row r="1408">
          <cell r="C1408">
            <v>12</v>
          </cell>
          <cell r="D1408">
            <v>6</v>
          </cell>
          <cell r="E1408" t="str">
            <v>BAJIMINASA</v>
          </cell>
          <cell r="K1408" t="str">
            <v>PEREMPUAN</v>
          </cell>
          <cell r="P1408" t="str">
            <v>Kawin</v>
          </cell>
        </row>
        <row r="1409">
          <cell r="C1409">
            <v>12</v>
          </cell>
          <cell r="D1409">
            <v>6</v>
          </cell>
          <cell r="E1409" t="str">
            <v>BAJIMINASA</v>
          </cell>
          <cell r="K1409" t="str">
            <v>LAKI-LAKI</v>
          </cell>
          <cell r="P1409" t="str">
            <v>Belum Kawin</v>
          </cell>
        </row>
        <row r="1410">
          <cell r="C1410">
            <v>12</v>
          </cell>
          <cell r="D1410">
            <v>6</v>
          </cell>
          <cell r="E1410" t="str">
            <v>BAJIMINASA</v>
          </cell>
          <cell r="K1410" t="str">
            <v>PEREMPUAN</v>
          </cell>
          <cell r="P1410" t="str">
            <v>Janda/Duda</v>
          </cell>
        </row>
        <row r="1411">
          <cell r="C1411">
            <v>12</v>
          </cell>
          <cell r="D1411">
            <v>6</v>
          </cell>
          <cell r="E1411" t="str">
            <v>BAJIMINASA</v>
          </cell>
          <cell r="K1411" t="str">
            <v>LAKI-LAKI</v>
          </cell>
          <cell r="P1411" t="str">
            <v>Kawin</v>
          </cell>
        </row>
        <row r="1412">
          <cell r="C1412">
            <v>12</v>
          </cell>
          <cell r="D1412">
            <v>6</v>
          </cell>
          <cell r="E1412" t="str">
            <v>BAJIMINASA</v>
          </cell>
          <cell r="K1412" t="str">
            <v>PEREMPUAN</v>
          </cell>
          <cell r="P1412" t="str">
            <v>Kawin</v>
          </cell>
        </row>
        <row r="1413">
          <cell r="C1413">
            <v>12</v>
          </cell>
          <cell r="D1413">
            <v>6</v>
          </cell>
          <cell r="E1413" t="str">
            <v>BAJIMINASA</v>
          </cell>
          <cell r="K1413" t="str">
            <v>LAKI-LAKI</v>
          </cell>
          <cell r="P1413" t="str">
            <v>Kawin</v>
          </cell>
        </row>
        <row r="1414">
          <cell r="C1414">
            <v>12</v>
          </cell>
          <cell r="D1414">
            <v>6</v>
          </cell>
          <cell r="E1414" t="str">
            <v>BAJIMINASA</v>
          </cell>
          <cell r="K1414" t="str">
            <v>PEREMPUAN</v>
          </cell>
          <cell r="P1414" t="str">
            <v>Kawin</v>
          </cell>
        </row>
        <row r="1415">
          <cell r="C1415">
            <v>12</v>
          </cell>
          <cell r="D1415">
            <v>6</v>
          </cell>
          <cell r="E1415" t="str">
            <v>BAJIMINASA</v>
          </cell>
          <cell r="K1415" t="str">
            <v>LAKI-LAKI</v>
          </cell>
          <cell r="P1415" t="str">
            <v>Belum Kawin</v>
          </cell>
        </row>
        <row r="1416">
          <cell r="C1416">
            <v>12</v>
          </cell>
          <cell r="D1416">
            <v>6</v>
          </cell>
          <cell r="E1416" t="str">
            <v>BAJIMINASA</v>
          </cell>
          <cell r="K1416" t="str">
            <v>LAKI-LAKI</v>
          </cell>
          <cell r="P1416" t="str">
            <v>Belum Kawin</v>
          </cell>
        </row>
        <row r="1417">
          <cell r="C1417">
            <v>12</v>
          </cell>
          <cell r="D1417">
            <v>6</v>
          </cell>
          <cell r="E1417" t="str">
            <v>BAJIMINASA</v>
          </cell>
          <cell r="K1417" t="str">
            <v>LAKI-LAKI</v>
          </cell>
          <cell r="P1417" t="str">
            <v>Kawin</v>
          </cell>
        </row>
        <row r="1418">
          <cell r="C1418">
            <v>12</v>
          </cell>
          <cell r="D1418">
            <v>6</v>
          </cell>
          <cell r="E1418" t="str">
            <v>BAJIMINASA</v>
          </cell>
          <cell r="K1418" t="str">
            <v>PEREMPUAN</v>
          </cell>
          <cell r="P1418" t="str">
            <v>Kawin</v>
          </cell>
        </row>
        <row r="1419">
          <cell r="C1419">
            <v>12</v>
          </cell>
          <cell r="D1419">
            <v>6</v>
          </cell>
          <cell r="E1419" t="str">
            <v>BAJIMINASA</v>
          </cell>
          <cell r="K1419" t="str">
            <v>LAKI-LAKI</v>
          </cell>
          <cell r="P1419" t="str">
            <v>Kawin</v>
          </cell>
        </row>
        <row r="1420">
          <cell r="C1420">
            <v>12</v>
          </cell>
          <cell r="D1420">
            <v>6</v>
          </cell>
          <cell r="E1420" t="str">
            <v>BAJIMINASA</v>
          </cell>
          <cell r="K1420" t="str">
            <v>PEREMPUAN</v>
          </cell>
          <cell r="P1420" t="str">
            <v>Kawin</v>
          </cell>
        </row>
        <row r="1421">
          <cell r="C1421">
            <v>12</v>
          </cell>
          <cell r="D1421">
            <v>6</v>
          </cell>
          <cell r="E1421" t="str">
            <v>BAJIMINASA</v>
          </cell>
          <cell r="K1421" t="str">
            <v>LAKI-LAKI</v>
          </cell>
          <cell r="P1421" t="str">
            <v>Belum Kawin</v>
          </cell>
        </row>
        <row r="1422">
          <cell r="C1422">
            <v>12</v>
          </cell>
          <cell r="D1422">
            <v>6</v>
          </cell>
          <cell r="E1422" t="str">
            <v>BAJIMINASA</v>
          </cell>
          <cell r="K1422" t="str">
            <v>LAKI-LAKI</v>
          </cell>
          <cell r="P1422" t="str">
            <v>Kawin</v>
          </cell>
        </row>
        <row r="1423">
          <cell r="C1423">
            <v>12</v>
          </cell>
          <cell r="D1423">
            <v>6</v>
          </cell>
          <cell r="E1423" t="str">
            <v>BAJIMINASA</v>
          </cell>
          <cell r="K1423" t="str">
            <v>PEREMPUAN</v>
          </cell>
          <cell r="P1423" t="str">
            <v>Belum Kawin</v>
          </cell>
        </row>
        <row r="1424">
          <cell r="C1424">
            <v>12</v>
          </cell>
          <cell r="D1424">
            <v>6</v>
          </cell>
          <cell r="E1424" t="str">
            <v>BAJIMINASA</v>
          </cell>
          <cell r="K1424" t="str">
            <v>LAKI-LAKI</v>
          </cell>
          <cell r="P1424" t="str">
            <v>Kawin</v>
          </cell>
        </row>
        <row r="1425">
          <cell r="C1425">
            <v>12</v>
          </cell>
          <cell r="D1425">
            <v>6</v>
          </cell>
          <cell r="E1425" t="str">
            <v>BAJIMINASA</v>
          </cell>
          <cell r="K1425" t="str">
            <v>LAKI-LAKI</v>
          </cell>
          <cell r="P1425" t="str">
            <v>Belum Kawin</v>
          </cell>
        </row>
        <row r="1426">
          <cell r="C1426">
            <v>12</v>
          </cell>
          <cell r="D1426">
            <v>6</v>
          </cell>
          <cell r="E1426" t="str">
            <v>BAJIMINASA</v>
          </cell>
          <cell r="K1426" t="str">
            <v>PEREMPUAN</v>
          </cell>
          <cell r="P1426" t="str">
            <v>Belum Kawin</v>
          </cell>
        </row>
        <row r="1427">
          <cell r="C1427">
            <v>12</v>
          </cell>
          <cell r="D1427">
            <v>6</v>
          </cell>
          <cell r="E1427" t="str">
            <v>BAJIMINASA</v>
          </cell>
          <cell r="K1427" t="str">
            <v>LAKI-LAKI</v>
          </cell>
          <cell r="P1427" t="str">
            <v>Belum Kawin</v>
          </cell>
        </row>
        <row r="1428">
          <cell r="C1428">
            <v>12</v>
          </cell>
          <cell r="D1428">
            <v>6</v>
          </cell>
          <cell r="E1428" t="str">
            <v>BAJIMINASA</v>
          </cell>
          <cell r="K1428" t="str">
            <v>PEREMPUAN</v>
          </cell>
          <cell r="P1428" t="str">
            <v>Janda/Duda</v>
          </cell>
        </row>
        <row r="1429">
          <cell r="C1429">
            <v>13</v>
          </cell>
          <cell r="D1429">
            <v>7</v>
          </cell>
          <cell r="E1429" t="str">
            <v>MATILU</v>
          </cell>
          <cell r="K1429" t="str">
            <v>LAKI-LAKI</v>
          </cell>
          <cell r="P1429" t="str">
            <v>Kawin</v>
          </cell>
        </row>
        <row r="1430">
          <cell r="C1430">
            <v>13</v>
          </cell>
          <cell r="D1430">
            <v>7</v>
          </cell>
          <cell r="E1430" t="str">
            <v>MATILU</v>
          </cell>
          <cell r="K1430" t="str">
            <v>PEREMPUAN</v>
          </cell>
          <cell r="P1430" t="str">
            <v>Kawin</v>
          </cell>
        </row>
        <row r="1431">
          <cell r="C1431">
            <v>13</v>
          </cell>
          <cell r="D1431">
            <v>7</v>
          </cell>
          <cell r="E1431" t="str">
            <v>MATILU</v>
          </cell>
          <cell r="K1431" t="str">
            <v>LAKI-LAKI</v>
          </cell>
          <cell r="P1431" t="str">
            <v>Belum Kawin</v>
          </cell>
        </row>
        <row r="1432">
          <cell r="C1432">
            <v>13</v>
          </cell>
          <cell r="D1432">
            <v>7</v>
          </cell>
          <cell r="E1432" t="str">
            <v>MATILU</v>
          </cell>
          <cell r="K1432" t="str">
            <v>LAKI-LAKI</v>
          </cell>
          <cell r="P1432" t="str">
            <v>Belum Kawin</v>
          </cell>
        </row>
        <row r="1433">
          <cell r="C1433">
            <v>13</v>
          </cell>
          <cell r="D1433">
            <v>7</v>
          </cell>
          <cell r="E1433" t="str">
            <v>MATILU</v>
          </cell>
          <cell r="K1433" t="str">
            <v>LAKI-LAKI</v>
          </cell>
          <cell r="P1433" t="str">
            <v>Kawin</v>
          </cell>
        </row>
        <row r="1434">
          <cell r="C1434">
            <v>13</v>
          </cell>
          <cell r="D1434">
            <v>7</v>
          </cell>
          <cell r="E1434" t="str">
            <v>MATILU</v>
          </cell>
          <cell r="K1434" t="str">
            <v>PEREMPUAN</v>
          </cell>
          <cell r="P1434" t="str">
            <v>Kawin</v>
          </cell>
        </row>
        <row r="1435">
          <cell r="C1435">
            <v>13</v>
          </cell>
          <cell r="D1435">
            <v>7</v>
          </cell>
          <cell r="E1435" t="str">
            <v>MATILU</v>
          </cell>
          <cell r="K1435" t="str">
            <v>LAKI-LAKI</v>
          </cell>
          <cell r="P1435" t="str">
            <v>Kawin</v>
          </cell>
        </row>
        <row r="1436">
          <cell r="C1436">
            <v>13</v>
          </cell>
          <cell r="D1436">
            <v>7</v>
          </cell>
          <cell r="E1436" t="str">
            <v>MATILU</v>
          </cell>
          <cell r="K1436" t="str">
            <v>PEREMPUAN</v>
          </cell>
          <cell r="P1436" t="str">
            <v>Kawin</v>
          </cell>
        </row>
        <row r="1437">
          <cell r="C1437">
            <v>13</v>
          </cell>
          <cell r="D1437">
            <v>7</v>
          </cell>
          <cell r="E1437" t="str">
            <v>MATILU</v>
          </cell>
          <cell r="K1437" t="str">
            <v>LAKI-LAKI</v>
          </cell>
          <cell r="P1437" t="str">
            <v>Belum Kawin</v>
          </cell>
        </row>
        <row r="1438">
          <cell r="C1438">
            <v>13</v>
          </cell>
          <cell r="D1438">
            <v>7</v>
          </cell>
          <cell r="E1438" t="str">
            <v>MATILU</v>
          </cell>
          <cell r="K1438" t="str">
            <v>PEREMPUAN</v>
          </cell>
          <cell r="P1438" t="str">
            <v>Janda/Duda</v>
          </cell>
        </row>
        <row r="1439">
          <cell r="C1439">
            <v>13</v>
          </cell>
          <cell r="D1439">
            <v>7</v>
          </cell>
          <cell r="E1439" t="str">
            <v>MATILU</v>
          </cell>
          <cell r="K1439" t="str">
            <v>PEREMPUAN</v>
          </cell>
          <cell r="P1439" t="str">
            <v>Janda/Duda</v>
          </cell>
        </row>
        <row r="1440">
          <cell r="C1440">
            <v>13</v>
          </cell>
          <cell r="D1440">
            <v>7</v>
          </cell>
          <cell r="E1440" t="str">
            <v>MATILU</v>
          </cell>
          <cell r="K1440" t="str">
            <v>PEREMPUAN</v>
          </cell>
          <cell r="P1440" t="str">
            <v>Belum Kawin</v>
          </cell>
        </row>
        <row r="1441">
          <cell r="C1441">
            <v>13</v>
          </cell>
          <cell r="D1441">
            <v>7</v>
          </cell>
          <cell r="E1441" t="str">
            <v>MATILU</v>
          </cell>
          <cell r="K1441" t="str">
            <v>PEREMPUAN</v>
          </cell>
          <cell r="P1441" t="str">
            <v>Kawin</v>
          </cell>
        </row>
        <row r="1442">
          <cell r="C1442">
            <v>13</v>
          </cell>
          <cell r="D1442">
            <v>7</v>
          </cell>
          <cell r="E1442" t="str">
            <v>MATILU</v>
          </cell>
          <cell r="K1442" t="str">
            <v>LAKI-LAKI</v>
          </cell>
          <cell r="P1442" t="str">
            <v>Kawin</v>
          </cell>
        </row>
        <row r="1443">
          <cell r="C1443">
            <v>13</v>
          </cell>
          <cell r="D1443">
            <v>7</v>
          </cell>
          <cell r="E1443" t="str">
            <v>MATILU</v>
          </cell>
          <cell r="K1443" t="str">
            <v>PEREMPUAN</v>
          </cell>
          <cell r="P1443" t="str">
            <v>Kawin</v>
          </cell>
        </row>
        <row r="1444">
          <cell r="C1444">
            <v>13</v>
          </cell>
          <cell r="D1444">
            <v>7</v>
          </cell>
          <cell r="E1444" t="str">
            <v>MATILU</v>
          </cell>
          <cell r="K1444" t="str">
            <v>LAKI-LAKI</v>
          </cell>
          <cell r="P1444" t="str">
            <v>Kawin</v>
          </cell>
        </row>
        <row r="1445">
          <cell r="C1445">
            <v>13</v>
          </cell>
          <cell r="D1445">
            <v>7</v>
          </cell>
          <cell r="E1445" t="str">
            <v>MATILU</v>
          </cell>
          <cell r="K1445" t="str">
            <v>LAKI-LAKI</v>
          </cell>
          <cell r="P1445" t="str">
            <v>Kawin</v>
          </cell>
        </row>
        <row r="1446">
          <cell r="C1446">
            <v>13</v>
          </cell>
          <cell r="D1446">
            <v>7</v>
          </cell>
          <cell r="E1446" t="str">
            <v>MATILU</v>
          </cell>
          <cell r="K1446" t="str">
            <v>PEREMPUAN</v>
          </cell>
          <cell r="P1446" t="str">
            <v>Kawin</v>
          </cell>
        </row>
        <row r="1447">
          <cell r="C1447">
            <v>13</v>
          </cell>
          <cell r="D1447">
            <v>7</v>
          </cell>
          <cell r="E1447" t="str">
            <v>MATILU</v>
          </cell>
          <cell r="K1447" t="str">
            <v>LAKI-LAKI</v>
          </cell>
          <cell r="P1447" t="str">
            <v>Kawin</v>
          </cell>
        </row>
        <row r="1448">
          <cell r="C1448">
            <v>13</v>
          </cell>
          <cell r="D1448">
            <v>7</v>
          </cell>
          <cell r="E1448" t="str">
            <v>MATILU</v>
          </cell>
          <cell r="K1448" t="str">
            <v>LAKI-LAKI</v>
          </cell>
          <cell r="P1448" t="str">
            <v>Belum Kawin</v>
          </cell>
        </row>
        <row r="1449">
          <cell r="C1449">
            <v>13</v>
          </cell>
          <cell r="D1449">
            <v>7</v>
          </cell>
          <cell r="E1449" t="str">
            <v>MATILU</v>
          </cell>
          <cell r="K1449" t="str">
            <v>LAKI-LAKI</v>
          </cell>
          <cell r="P1449" t="str">
            <v>Belum Kawin</v>
          </cell>
        </row>
        <row r="1450">
          <cell r="C1450">
            <v>13</v>
          </cell>
          <cell r="D1450">
            <v>7</v>
          </cell>
          <cell r="E1450" t="str">
            <v>MATILU</v>
          </cell>
          <cell r="K1450" t="str">
            <v>LAKI-LAKI</v>
          </cell>
          <cell r="P1450" t="str">
            <v>Kawin</v>
          </cell>
        </row>
        <row r="1451">
          <cell r="C1451">
            <v>13</v>
          </cell>
          <cell r="D1451">
            <v>7</v>
          </cell>
          <cell r="E1451" t="str">
            <v>MATILU</v>
          </cell>
          <cell r="K1451" t="str">
            <v>PEREMPUAN</v>
          </cell>
          <cell r="P1451" t="str">
            <v>Kawin</v>
          </cell>
        </row>
        <row r="1452">
          <cell r="C1452">
            <v>13</v>
          </cell>
          <cell r="D1452">
            <v>7</v>
          </cell>
          <cell r="E1452" t="str">
            <v>MATILU</v>
          </cell>
          <cell r="K1452" t="str">
            <v>LAKI-LAKI</v>
          </cell>
          <cell r="P1452" t="str">
            <v>Belum Kawin</v>
          </cell>
        </row>
        <row r="1453">
          <cell r="C1453">
            <v>13</v>
          </cell>
          <cell r="D1453">
            <v>7</v>
          </cell>
          <cell r="E1453" t="str">
            <v>MATILU</v>
          </cell>
          <cell r="K1453" t="str">
            <v>LAKI-LAKI</v>
          </cell>
          <cell r="P1453" t="str">
            <v>Kawin</v>
          </cell>
        </row>
        <row r="1454">
          <cell r="C1454">
            <v>13</v>
          </cell>
          <cell r="D1454">
            <v>7</v>
          </cell>
          <cell r="E1454" t="str">
            <v>MATILU</v>
          </cell>
          <cell r="K1454" t="str">
            <v>PEREMPUAN</v>
          </cell>
          <cell r="P1454" t="str">
            <v>Kawin</v>
          </cell>
        </row>
        <row r="1455">
          <cell r="C1455">
            <v>13</v>
          </cell>
          <cell r="D1455">
            <v>7</v>
          </cell>
          <cell r="E1455" t="str">
            <v>MATILU</v>
          </cell>
          <cell r="K1455" t="str">
            <v>LAKI-LAKI</v>
          </cell>
          <cell r="P1455" t="str">
            <v>Belum Kawin</v>
          </cell>
        </row>
        <row r="1456">
          <cell r="C1456">
            <v>13</v>
          </cell>
          <cell r="D1456">
            <v>7</v>
          </cell>
          <cell r="E1456" t="str">
            <v>MATILU</v>
          </cell>
          <cell r="K1456" t="str">
            <v>LAKI-LAKI</v>
          </cell>
          <cell r="P1456" t="str">
            <v>Kawin</v>
          </cell>
        </row>
        <row r="1457">
          <cell r="C1457">
            <v>13</v>
          </cell>
          <cell r="D1457">
            <v>7</v>
          </cell>
          <cell r="E1457" t="str">
            <v>MATILU</v>
          </cell>
          <cell r="K1457" t="str">
            <v>PEREMPUAN</v>
          </cell>
          <cell r="P1457" t="str">
            <v>Kawin</v>
          </cell>
        </row>
        <row r="1458">
          <cell r="C1458">
            <v>13</v>
          </cell>
          <cell r="D1458">
            <v>7</v>
          </cell>
          <cell r="E1458" t="str">
            <v>MATILU</v>
          </cell>
          <cell r="K1458" t="str">
            <v>PEREMPUAN</v>
          </cell>
          <cell r="P1458" t="str">
            <v>Belum Kawin</v>
          </cell>
        </row>
        <row r="1459">
          <cell r="C1459">
            <v>13</v>
          </cell>
          <cell r="D1459">
            <v>7</v>
          </cell>
          <cell r="E1459" t="str">
            <v>MATILU</v>
          </cell>
          <cell r="K1459" t="str">
            <v>LAKI-LAKI</v>
          </cell>
          <cell r="P1459" t="str">
            <v>Kawin</v>
          </cell>
        </row>
        <row r="1460">
          <cell r="C1460">
            <v>13</v>
          </cell>
          <cell r="D1460">
            <v>7</v>
          </cell>
          <cell r="E1460" t="str">
            <v>MATILU</v>
          </cell>
          <cell r="K1460" t="str">
            <v>PEREMPUAN</v>
          </cell>
          <cell r="P1460" t="str">
            <v>Kawin</v>
          </cell>
        </row>
        <row r="1461">
          <cell r="C1461">
            <v>13</v>
          </cell>
          <cell r="D1461">
            <v>7</v>
          </cell>
          <cell r="E1461" t="str">
            <v>MATILU</v>
          </cell>
          <cell r="K1461" t="str">
            <v>PEREMPUAN</v>
          </cell>
          <cell r="P1461" t="str">
            <v>Belum Kawin</v>
          </cell>
        </row>
        <row r="1462">
          <cell r="C1462">
            <v>13</v>
          </cell>
          <cell r="D1462">
            <v>7</v>
          </cell>
          <cell r="E1462" t="str">
            <v>MATILU</v>
          </cell>
          <cell r="K1462" t="str">
            <v>LAKI-LAKI</v>
          </cell>
          <cell r="P1462" t="str">
            <v>Belum Kawin</v>
          </cell>
        </row>
        <row r="1463">
          <cell r="C1463">
            <v>13</v>
          </cell>
          <cell r="D1463">
            <v>7</v>
          </cell>
          <cell r="E1463" t="str">
            <v>MATILU</v>
          </cell>
          <cell r="K1463" t="str">
            <v>PEREMPUAN</v>
          </cell>
          <cell r="P1463" t="str">
            <v>Belum Kawin</v>
          </cell>
        </row>
        <row r="1464">
          <cell r="C1464">
            <v>13</v>
          </cell>
          <cell r="D1464">
            <v>7</v>
          </cell>
          <cell r="E1464" t="str">
            <v>MATILU</v>
          </cell>
          <cell r="K1464" t="str">
            <v>LAKI-LAKI</v>
          </cell>
          <cell r="P1464" t="str">
            <v>Kawin</v>
          </cell>
        </row>
        <row r="1465">
          <cell r="C1465">
            <v>13</v>
          </cell>
          <cell r="D1465">
            <v>7</v>
          </cell>
          <cell r="E1465" t="str">
            <v>MATILU</v>
          </cell>
          <cell r="K1465" t="str">
            <v>PEREMPUAN</v>
          </cell>
          <cell r="P1465" t="str">
            <v>Kawin</v>
          </cell>
        </row>
        <row r="1466">
          <cell r="C1466">
            <v>13</v>
          </cell>
          <cell r="D1466">
            <v>7</v>
          </cell>
          <cell r="E1466" t="str">
            <v>MATILU</v>
          </cell>
          <cell r="K1466" t="str">
            <v>PEREMPUAN</v>
          </cell>
          <cell r="P1466" t="str">
            <v>Janda/Duda</v>
          </cell>
        </row>
        <row r="1467">
          <cell r="C1467">
            <v>13</v>
          </cell>
          <cell r="D1467">
            <v>7</v>
          </cell>
          <cell r="E1467" t="str">
            <v>MATILU</v>
          </cell>
          <cell r="K1467" t="str">
            <v>LAKI-LAKI</v>
          </cell>
          <cell r="P1467" t="str">
            <v>Kawin</v>
          </cell>
        </row>
        <row r="1468">
          <cell r="C1468">
            <v>13</v>
          </cell>
          <cell r="D1468">
            <v>7</v>
          </cell>
          <cell r="E1468" t="str">
            <v>MATILU</v>
          </cell>
          <cell r="K1468" t="str">
            <v>PEREMPUAN</v>
          </cell>
          <cell r="P1468" t="str">
            <v>Kawin</v>
          </cell>
        </row>
        <row r="1469">
          <cell r="C1469">
            <v>13</v>
          </cell>
          <cell r="D1469">
            <v>7</v>
          </cell>
          <cell r="E1469" t="str">
            <v>MATILU</v>
          </cell>
          <cell r="K1469" t="str">
            <v>LAKI-LAKI</v>
          </cell>
          <cell r="P1469" t="str">
            <v>Belum Kawin</v>
          </cell>
        </row>
        <row r="1470">
          <cell r="C1470">
            <v>13</v>
          </cell>
          <cell r="D1470">
            <v>7</v>
          </cell>
          <cell r="E1470" t="str">
            <v>MATILU</v>
          </cell>
          <cell r="K1470" t="str">
            <v>LAKI-LAKI</v>
          </cell>
          <cell r="P1470" t="str">
            <v>Kawin</v>
          </cell>
        </row>
        <row r="1471">
          <cell r="C1471">
            <v>13</v>
          </cell>
          <cell r="D1471">
            <v>7</v>
          </cell>
          <cell r="E1471" t="str">
            <v>MATILU</v>
          </cell>
          <cell r="K1471" t="str">
            <v>PEREMPUAN</v>
          </cell>
          <cell r="P1471" t="str">
            <v>Kawin</v>
          </cell>
        </row>
        <row r="1472">
          <cell r="C1472">
            <v>13</v>
          </cell>
          <cell r="D1472">
            <v>7</v>
          </cell>
          <cell r="E1472" t="str">
            <v>MATILU</v>
          </cell>
          <cell r="K1472" t="str">
            <v>PEREMPUAN</v>
          </cell>
          <cell r="P1472" t="str">
            <v>Belum Kawin</v>
          </cell>
        </row>
        <row r="1473">
          <cell r="C1473">
            <v>13</v>
          </cell>
          <cell r="D1473">
            <v>7</v>
          </cell>
          <cell r="E1473" t="str">
            <v>MATILU</v>
          </cell>
          <cell r="K1473" t="str">
            <v>LAKI-LAKI</v>
          </cell>
          <cell r="P1473" t="str">
            <v>Belum Kawin</v>
          </cell>
        </row>
        <row r="1474">
          <cell r="C1474">
            <v>13</v>
          </cell>
          <cell r="D1474">
            <v>7</v>
          </cell>
          <cell r="E1474" t="str">
            <v>MATILU</v>
          </cell>
          <cell r="K1474" t="str">
            <v>LAKI-LAKI</v>
          </cell>
          <cell r="P1474" t="str">
            <v>Kawin</v>
          </cell>
        </row>
        <row r="1475">
          <cell r="C1475">
            <v>13</v>
          </cell>
          <cell r="D1475">
            <v>7</v>
          </cell>
          <cell r="E1475" t="str">
            <v>MATILU</v>
          </cell>
          <cell r="K1475" t="str">
            <v>PEREMPUAN</v>
          </cell>
          <cell r="P1475" t="str">
            <v>Kawin</v>
          </cell>
        </row>
        <row r="1476">
          <cell r="C1476">
            <v>13</v>
          </cell>
          <cell r="D1476">
            <v>7</v>
          </cell>
          <cell r="E1476" t="str">
            <v>MATILU</v>
          </cell>
          <cell r="K1476" t="str">
            <v>PEREMPUAN</v>
          </cell>
          <cell r="P1476" t="str">
            <v>Belum Kawin</v>
          </cell>
        </row>
        <row r="1477">
          <cell r="C1477">
            <v>14</v>
          </cell>
          <cell r="D1477">
            <v>7</v>
          </cell>
          <cell r="E1477" t="str">
            <v>MATILU</v>
          </cell>
          <cell r="K1477" t="str">
            <v>LAKI-LAKI</v>
          </cell>
          <cell r="P1477" t="str">
            <v>Kawin</v>
          </cell>
        </row>
        <row r="1478">
          <cell r="C1478">
            <v>14</v>
          </cell>
          <cell r="D1478">
            <v>7</v>
          </cell>
          <cell r="E1478" t="str">
            <v>MATILU</v>
          </cell>
          <cell r="K1478" t="str">
            <v>PEREMPUAN</v>
          </cell>
          <cell r="P1478" t="str">
            <v>Kawin</v>
          </cell>
        </row>
        <row r="1479">
          <cell r="C1479">
            <v>14</v>
          </cell>
          <cell r="D1479">
            <v>7</v>
          </cell>
          <cell r="E1479" t="str">
            <v>MATILU</v>
          </cell>
          <cell r="K1479" t="str">
            <v>PEREMPUAN</v>
          </cell>
          <cell r="P1479" t="str">
            <v>Belum Kawin</v>
          </cell>
        </row>
        <row r="1480">
          <cell r="C1480">
            <v>14</v>
          </cell>
          <cell r="D1480">
            <v>7</v>
          </cell>
          <cell r="E1480" t="str">
            <v>MATILU</v>
          </cell>
          <cell r="K1480" t="str">
            <v>PEREMPUAN</v>
          </cell>
          <cell r="P1480" t="str">
            <v>Belum Kawin</v>
          </cell>
        </row>
        <row r="1481">
          <cell r="C1481">
            <v>14</v>
          </cell>
          <cell r="D1481">
            <v>7</v>
          </cell>
          <cell r="E1481" t="str">
            <v>MATILU</v>
          </cell>
          <cell r="K1481" t="str">
            <v>LAKI-LAKI</v>
          </cell>
          <cell r="P1481" t="str">
            <v>Kawin</v>
          </cell>
        </row>
        <row r="1482">
          <cell r="C1482">
            <v>14</v>
          </cell>
          <cell r="D1482">
            <v>7</v>
          </cell>
          <cell r="E1482" t="str">
            <v>MATILU</v>
          </cell>
          <cell r="K1482" t="str">
            <v>PEREMPUAN</v>
          </cell>
          <cell r="P1482" t="str">
            <v>Belum Kawin</v>
          </cell>
        </row>
        <row r="1483">
          <cell r="C1483">
            <v>14</v>
          </cell>
          <cell r="D1483">
            <v>7</v>
          </cell>
          <cell r="E1483" t="str">
            <v>MATILU</v>
          </cell>
          <cell r="K1483" t="str">
            <v>PEREMPUAN</v>
          </cell>
          <cell r="P1483" t="str">
            <v>Belum Kawin</v>
          </cell>
        </row>
        <row r="1484">
          <cell r="C1484">
            <v>14</v>
          </cell>
          <cell r="D1484">
            <v>7</v>
          </cell>
          <cell r="E1484" t="str">
            <v>MATILU</v>
          </cell>
          <cell r="K1484" t="str">
            <v>LAKI-LAKI</v>
          </cell>
          <cell r="P1484" t="str">
            <v>Kawin</v>
          </cell>
        </row>
        <row r="1485">
          <cell r="C1485">
            <v>14</v>
          </cell>
          <cell r="D1485">
            <v>7</v>
          </cell>
          <cell r="E1485" t="str">
            <v>MATILU</v>
          </cell>
          <cell r="K1485" t="str">
            <v>PEREMPUAN</v>
          </cell>
          <cell r="P1485" t="str">
            <v>Kawin</v>
          </cell>
        </row>
        <row r="1486">
          <cell r="C1486">
            <v>14</v>
          </cell>
          <cell r="D1486">
            <v>7</v>
          </cell>
          <cell r="E1486" t="str">
            <v>MATILU</v>
          </cell>
          <cell r="K1486" t="str">
            <v>LAKI-LAKI</v>
          </cell>
          <cell r="P1486" t="str">
            <v>Belum Kawin</v>
          </cell>
        </row>
        <row r="1487">
          <cell r="C1487">
            <v>14</v>
          </cell>
          <cell r="D1487">
            <v>7</v>
          </cell>
          <cell r="E1487" t="str">
            <v>MATILU</v>
          </cell>
          <cell r="K1487" t="str">
            <v>LAKI-LAKI</v>
          </cell>
          <cell r="P1487" t="str">
            <v>Belum Kawin</v>
          </cell>
        </row>
        <row r="1488">
          <cell r="C1488">
            <v>14</v>
          </cell>
          <cell r="D1488">
            <v>7</v>
          </cell>
          <cell r="E1488" t="str">
            <v>MATILU</v>
          </cell>
          <cell r="K1488" t="str">
            <v>LAKI-LAKI</v>
          </cell>
          <cell r="P1488" t="str">
            <v>Kawin</v>
          </cell>
        </row>
        <row r="1489">
          <cell r="C1489">
            <v>14</v>
          </cell>
          <cell r="D1489">
            <v>7</v>
          </cell>
          <cell r="E1489" t="str">
            <v>MATILU</v>
          </cell>
          <cell r="K1489" t="str">
            <v>PEREMPUAN</v>
          </cell>
          <cell r="P1489" t="str">
            <v>Kawin</v>
          </cell>
        </row>
        <row r="1490">
          <cell r="C1490">
            <v>14</v>
          </cell>
          <cell r="D1490">
            <v>7</v>
          </cell>
          <cell r="E1490" t="str">
            <v>MATILU</v>
          </cell>
          <cell r="K1490" t="str">
            <v>LAKI-LAKI</v>
          </cell>
          <cell r="P1490" t="str">
            <v>Belum Kawin</v>
          </cell>
        </row>
        <row r="1491">
          <cell r="C1491">
            <v>14</v>
          </cell>
          <cell r="D1491">
            <v>7</v>
          </cell>
          <cell r="E1491" t="str">
            <v>MATILU</v>
          </cell>
          <cell r="K1491" t="str">
            <v>PEREMPUAN</v>
          </cell>
          <cell r="P1491" t="str">
            <v>Belum Kawin</v>
          </cell>
        </row>
        <row r="1492">
          <cell r="C1492">
            <v>14</v>
          </cell>
          <cell r="D1492">
            <v>7</v>
          </cell>
          <cell r="E1492" t="str">
            <v>MATILU</v>
          </cell>
          <cell r="K1492" t="str">
            <v>LAKI-LAKI</v>
          </cell>
          <cell r="P1492" t="str">
            <v>Kawin</v>
          </cell>
        </row>
        <row r="1493">
          <cell r="C1493">
            <v>14</v>
          </cell>
          <cell r="D1493">
            <v>7</v>
          </cell>
          <cell r="E1493" t="str">
            <v>MATILU</v>
          </cell>
          <cell r="K1493" t="str">
            <v>PEREMPUAN</v>
          </cell>
          <cell r="P1493" t="str">
            <v>Kawin</v>
          </cell>
        </row>
        <row r="1494">
          <cell r="C1494">
            <v>14</v>
          </cell>
          <cell r="D1494">
            <v>7</v>
          </cell>
          <cell r="E1494" t="str">
            <v>MATILU</v>
          </cell>
          <cell r="K1494" t="str">
            <v>LAKI-LAKI</v>
          </cell>
          <cell r="P1494" t="str">
            <v>Belum Kawin</v>
          </cell>
        </row>
        <row r="1495">
          <cell r="C1495">
            <v>14</v>
          </cell>
          <cell r="D1495">
            <v>7</v>
          </cell>
          <cell r="E1495" t="str">
            <v>MATILU</v>
          </cell>
          <cell r="K1495" t="str">
            <v>LAKI-LAKI</v>
          </cell>
          <cell r="P1495" t="str">
            <v>Kawin</v>
          </cell>
        </row>
        <row r="1496">
          <cell r="C1496">
            <v>14</v>
          </cell>
          <cell r="D1496">
            <v>7</v>
          </cell>
          <cell r="E1496" t="str">
            <v>MATILU</v>
          </cell>
          <cell r="K1496" t="str">
            <v>PEREMPUAN</v>
          </cell>
          <cell r="P1496" t="str">
            <v>Kawin</v>
          </cell>
        </row>
        <row r="1497">
          <cell r="C1497">
            <v>14</v>
          </cell>
          <cell r="D1497">
            <v>7</v>
          </cell>
          <cell r="E1497" t="str">
            <v>MATILU</v>
          </cell>
          <cell r="K1497" t="str">
            <v>LAKI-LAKI</v>
          </cell>
          <cell r="P1497" t="str">
            <v>Belum Kawin</v>
          </cell>
        </row>
        <row r="1498">
          <cell r="C1498">
            <v>14</v>
          </cell>
          <cell r="D1498">
            <v>7</v>
          </cell>
          <cell r="E1498" t="str">
            <v>MATILU</v>
          </cell>
          <cell r="K1498" t="str">
            <v>LAKI-LAKI</v>
          </cell>
          <cell r="P1498" t="str">
            <v>Belum Kawin</v>
          </cell>
        </row>
        <row r="1499">
          <cell r="C1499">
            <v>15</v>
          </cell>
          <cell r="D1499">
            <v>8</v>
          </cell>
          <cell r="E1499" t="str">
            <v>MATILU</v>
          </cell>
          <cell r="K1499" t="str">
            <v>LAKI-LAKI</v>
          </cell>
          <cell r="P1499" t="str">
            <v>Kawin</v>
          </cell>
        </row>
        <row r="1500">
          <cell r="C1500">
            <v>15</v>
          </cell>
          <cell r="D1500">
            <v>8</v>
          </cell>
          <cell r="E1500" t="str">
            <v>MATILU</v>
          </cell>
          <cell r="K1500" t="str">
            <v>PEREMPUAN</v>
          </cell>
          <cell r="P1500" t="str">
            <v>Kawin</v>
          </cell>
        </row>
        <row r="1501">
          <cell r="C1501">
            <v>15</v>
          </cell>
          <cell r="D1501">
            <v>8</v>
          </cell>
          <cell r="E1501" t="str">
            <v>MATILU</v>
          </cell>
          <cell r="K1501" t="str">
            <v>LAKI-LAKI</v>
          </cell>
          <cell r="P1501" t="str">
            <v>Kawin</v>
          </cell>
        </row>
        <row r="1502">
          <cell r="C1502">
            <v>15</v>
          </cell>
          <cell r="D1502">
            <v>8</v>
          </cell>
          <cell r="E1502" t="str">
            <v>MATILU</v>
          </cell>
          <cell r="K1502" t="str">
            <v>PEREMPUAN</v>
          </cell>
          <cell r="P1502" t="str">
            <v>Kawin</v>
          </cell>
        </row>
        <row r="1503">
          <cell r="C1503">
            <v>15</v>
          </cell>
          <cell r="D1503">
            <v>8</v>
          </cell>
          <cell r="E1503" t="str">
            <v>MATILU</v>
          </cell>
          <cell r="K1503" t="str">
            <v>LAKI-LAKI</v>
          </cell>
          <cell r="P1503" t="str">
            <v>Belum Kawin</v>
          </cell>
        </row>
        <row r="1504">
          <cell r="C1504">
            <v>15</v>
          </cell>
          <cell r="D1504">
            <v>8</v>
          </cell>
          <cell r="E1504" t="str">
            <v>MATILU</v>
          </cell>
          <cell r="K1504" t="str">
            <v>LAKI-LAKI</v>
          </cell>
          <cell r="P1504" t="str">
            <v>Kawin</v>
          </cell>
        </row>
        <row r="1505">
          <cell r="C1505">
            <v>15</v>
          </cell>
          <cell r="D1505">
            <v>8</v>
          </cell>
          <cell r="E1505" t="str">
            <v>MATILU</v>
          </cell>
          <cell r="K1505" t="str">
            <v>PEREMPUAN</v>
          </cell>
          <cell r="P1505" t="str">
            <v>Kawin</v>
          </cell>
        </row>
        <row r="1506">
          <cell r="C1506">
            <v>15</v>
          </cell>
          <cell r="D1506">
            <v>8</v>
          </cell>
          <cell r="E1506" t="str">
            <v>MATILU</v>
          </cell>
          <cell r="K1506" t="str">
            <v>LAKI-LAKI</v>
          </cell>
          <cell r="P1506" t="str">
            <v>Belum Kawin</v>
          </cell>
        </row>
        <row r="1507">
          <cell r="C1507">
            <v>15</v>
          </cell>
          <cell r="D1507">
            <v>8</v>
          </cell>
          <cell r="E1507" t="str">
            <v>MATILU</v>
          </cell>
          <cell r="K1507" t="str">
            <v>LAKI-LAKI</v>
          </cell>
          <cell r="P1507" t="str">
            <v>Kawin</v>
          </cell>
        </row>
        <row r="1508">
          <cell r="C1508">
            <v>15</v>
          </cell>
          <cell r="D1508">
            <v>8</v>
          </cell>
          <cell r="E1508" t="str">
            <v>MATILU</v>
          </cell>
          <cell r="K1508" t="str">
            <v>PEREMPUAN</v>
          </cell>
          <cell r="P1508" t="str">
            <v>Kawin</v>
          </cell>
        </row>
        <row r="1509">
          <cell r="C1509">
            <v>15</v>
          </cell>
          <cell r="D1509">
            <v>8</v>
          </cell>
          <cell r="E1509" t="str">
            <v>MATILU</v>
          </cell>
          <cell r="K1509" t="str">
            <v>PEREMPUAN</v>
          </cell>
          <cell r="P1509" t="str">
            <v>Belum Kawin</v>
          </cell>
        </row>
        <row r="1510">
          <cell r="C1510">
            <v>15</v>
          </cell>
          <cell r="D1510">
            <v>8</v>
          </cell>
          <cell r="E1510" t="str">
            <v>MATILU</v>
          </cell>
          <cell r="K1510" t="str">
            <v>LAKI-LAKI</v>
          </cell>
          <cell r="P1510" t="str">
            <v>Janda/Duda</v>
          </cell>
        </row>
        <row r="1511">
          <cell r="C1511">
            <v>15</v>
          </cell>
          <cell r="D1511">
            <v>8</v>
          </cell>
          <cell r="E1511" t="str">
            <v>MATILU</v>
          </cell>
          <cell r="K1511" t="str">
            <v>PEREMPUAN</v>
          </cell>
          <cell r="P1511" t="str">
            <v>Janda/Duda</v>
          </cell>
        </row>
        <row r="1512">
          <cell r="C1512">
            <v>15</v>
          </cell>
          <cell r="D1512">
            <v>8</v>
          </cell>
          <cell r="E1512" t="str">
            <v>MATILU</v>
          </cell>
          <cell r="K1512" t="str">
            <v>LAKI-LAKI</v>
          </cell>
          <cell r="P1512" t="str">
            <v>Belum Kawin</v>
          </cell>
        </row>
        <row r="1513">
          <cell r="C1513">
            <v>15</v>
          </cell>
          <cell r="D1513">
            <v>8</v>
          </cell>
          <cell r="E1513" t="str">
            <v>MATILU</v>
          </cell>
          <cell r="K1513" t="str">
            <v>PEREMPUAN</v>
          </cell>
          <cell r="P1513" t="str">
            <v>Kawin</v>
          </cell>
        </row>
        <row r="1514">
          <cell r="C1514">
            <v>15</v>
          </cell>
          <cell r="D1514">
            <v>8</v>
          </cell>
          <cell r="E1514" t="str">
            <v>MATILU</v>
          </cell>
          <cell r="K1514" t="str">
            <v>LAKI-LAKI</v>
          </cell>
          <cell r="P1514" t="str">
            <v>Belum Kawin</v>
          </cell>
        </row>
        <row r="1515">
          <cell r="C1515">
            <v>15</v>
          </cell>
          <cell r="D1515">
            <v>8</v>
          </cell>
          <cell r="E1515" t="str">
            <v>MATILU</v>
          </cell>
          <cell r="K1515" t="str">
            <v>LAKI-LAKI</v>
          </cell>
          <cell r="P1515" t="str">
            <v>Kawin</v>
          </cell>
        </row>
        <row r="1516">
          <cell r="C1516">
            <v>15</v>
          </cell>
          <cell r="D1516">
            <v>8</v>
          </cell>
          <cell r="E1516" t="str">
            <v>MATILU</v>
          </cell>
          <cell r="K1516" t="str">
            <v>PEREMPUAN</v>
          </cell>
          <cell r="P1516" t="str">
            <v>Kawin</v>
          </cell>
        </row>
        <row r="1517">
          <cell r="C1517">
            <v>15</v>
          </cell>
          <cell r="D1517">
            <v>8</v>
          </cell>
          <cell r="E1517" t="str">
            <v>MATILU</v>
          </cell>
          <cell r="K1517" t="str">
            <v>PEREMPUAN</v>
          </cell>
          <cell r="P1517" t="str">
            <v>Janda/Duda</v>
          </cell>
        </row>
        <row r="1518">
          <cell r="C1518">
            <v>15</v>
          </cell>
          <cell r="D1518">
            <v>8</v>
          </cell>
          <cell r="E1518" t="str">
            <v>MATILU</v>
          </cell>
          <cell r="K1518" t="str">
            <v>PEREMPUAN</v>
          </cell>
          <cell r="P1518" t="str">
            <v>Belum Kawin</v>
          </cell>
        </row>
        <row r="1519">
          <cell r="C1519">
            <v>16</v>
          </cell>
          <cell r="D1519">
            <v>8</v>
          </cell>
          <cell r="E1519" t="str">
            <v>MATILU</v>
          </cell>
          <cell r="K1519" t="str">
            <v>LAKI-LAKI</v>
          </cell>
          <cell r="P1519" t="str">
            <v>Kawin</v>
          </cell>
        </row>
        <row r="1520">
          <cell r="C1520">
            <v>16</v>
          </cell>
          <cell r="D1520">
            <v>8</v>
          </cell>
          <cell r="E1520" t="str">
            <v>MATILU</v>
          </cell>
          <cell r="K1520" t="str">
            <v>PEREMPUAN</v>
          </cell>
          <cell r="P1520" t="str">
            <v>Kawin</v>
          </cell>
        </row>
        <row r="1521">
          <cell r="C1521">
            <v>16</v>
          </cell>
          <cell r="D1521">
            <v>8</v>
          </cell>
          <cell r="E1521" t="str">
            <v>MATILU</v>
          </cell>
          <cell r="K1521" t="str">
            <v>LAKI-LAKI</v>
          </cell>
          <cell r="P1521" t="str">
            <v>Belum Kawin</v>
          </cell>
        </row>
        <row r="1522">
          <cell r="C1522">
            <v>16</v>
          </cell>
          <cell r="D1522">
            <v>8</v>
          </cell>
          <cell r="E1522" t="str">
            <v>MATILU</v>
          </cell>
          <cell r="K1522" t="str">
            <v>LAKI-LAKI</v>
          </cell>
          <cell r="P1522" t="str">
            <v>Kawin</v>
          </cell>
        </row>
        <row r="1523">
          <cell r="C1523">
            <v>16</v>
          </cell>
          <cell r="D1523">
            <v>8</v>
          </cell>
          <cell r="E1523" t="str">
            <v>MATILU</v>
          </cell>
          <cell r="K1523" t="str">
            <v>PEREMPUAN</v>
          </cell>
          <cell r="P1523" t="str">
            <v>Kawin</v>
          </cell>
        </row>
        <row r="1524">
          <cell r="C1524">
            <v>16</v>
          </cell>
          <cell r="D1524">
            <v>8</v>
          </cell>
          <cell r="E1524" t="str">
            <v>MATILU</v>
          </cell>
          <cell r="K1524" t="str">
            <v>LAKI-LAKI</v>
          </cell>
          <cell r="P1524" t="str">
            <v>Belum Kawin</v>
          </cell>
        </row>
        <row r="1525">
          <cell r="C1525">
            <v>16</v>
          </cell>
          <cell r="D1525">
            <v>8</v>
          </cell>
          <cell r="E1525" t="str">
            <v>MATILU</v>
          </cell>
          <cell r="K1525" t="str">
            <v>PEREMPUAN</v>
          </cell>
          <cell r="P1525" t="str">
            <v>Belum Kawin</v>
          </cell>
        </row>
        <row r="1526">
          <cell r="C1526">
            <v>16</v>
          </cell>
          <cell r="D1526">
            <v>8</v>
          </cell>
          <cell r="E1526" t="str">
            <v>MATILU</v>
          </cell>
          <cell r="K1526" t="str">
            <v>PEREMPUAN</v>
          </cell>
          <cell r="P1526" t="str">
            <v>Kawin</v>
          </cell>
        </row>
        <row r="1527">
          <cell r="C1527">
            <v>16</v>
          </cell>
          <cell r="D1527">
            <v>8</v>
          </cell>
          <cell r="E1527" t="str">
            <v>MATILU</v>
          </cell>
          <cell r="K1527" t="str">
            <v>LAKI-LAKI</v>
          </cell>
          <cell r="P1527" t="str">
            <v>Kawin</v>
          </cell>
        </row>
        <row r="1528">
          <cell r="C1528">
            <v>16</v>
          </cell>
          <cell r="D1528">
            <v>8</v>
          </cell>
          <cell r="E1528" t="str">
            <v>MATILU</v>
          </cell>
          <cell r="K1528" t="str">
            <v>PEREMPUAN</v>
          </cell>
          <cell r="P1528" t="str">
            <v>Belum Kawin</v>
          </cell>
        </row>
        <row r="1529">
          <cell r="C1529">
            <v>16</v>
          </cell>
          <cell r="D1529">
            <v>8</v>
          </cell>
          <cell r="E1529" t="str">
            <v>MATILU</v>
          </cell>
          <cell r="K1529" t="str">
            <v>LAKI-LAKI</v>
          </cell>
          <cell r="P1529" t="str">
            <v>Kawin</v>
          </cell>
        </row>
        <row r="1530">
          <cell r="C1530">
            <v>16</v>
          </cell>
          <cell r="D1530">
            <v>8</v>
          </cell>
          <cell r="E1530" t="str">
            <v>MATILU</v>
          </cell>
          <cell r="K1530" t="str">
            <v>PEREMPUAN</v>
          </cell>
          <cell r="P1530" t="str">
            <v>Kawin</v>
          </cell>
        </row>
        <row r="1531">
          <cell r="C1531">
            <v>16</v>
          </cell>
          <cell r="D1531">
            <v>8</v>
          </cell>
          <cell r="E1531" t="str">
            <v>MATILU</v>
          </cell>
          <cell r="K1531" t="str">
            <v>LAKI-LAKI</v>
          </cell>
          <cell r="P1531" t="str">
            <v>Belum Kawin</v>
          </cell>
        </row>
        <row r="1532">
          <cell r="C1532">
            <v>16</v>
          </cell>
          <cell r="D1532">
            <v>8</v>
          </cell>
          <cell r="E1532" t="str">
            <v>MATILU</v>
          </cell>
          <cell r="K1532" t="str">
            <v>LAKI-LAKI</v>
          </cell>
          <cell r="P1532" t="str">
            <v>Kawin</v>
          </cell>
        </row>
        <row r="1533">
          <cell r="C1533">
            <v>16</v>
          </cell>
          <cell r="D1533">
            <v>8</v>
          </cell>
          <cell r="E1533" t="str">
            <v>MATILU</v>
          </cell>
          <cell r="K1533" t="str">
            <v>PEREMPUAN</v>
          </cell>
          <cell r="P1533" t="str">
            <v>Kawin</v>
          </cell>
        </row>
        <row r="1534">
          <cell r="C1534">
            <v>16</v>
          </cell>
          <cell r="D1534">
            <v>8</v>
          </cell>
          <cell r="E1534" t="str">
            <v>MATILU</v>
          </cell>
          <cell r="K1534" t="str">
            <v>PEREMPUAN</v>
          </cell>
          <cell r="P1534" t="str">
            <v>Belum Kawin</v>
          </cell>
        </row>
        <row r="1535">
          <cell r="C1535">
            <v>16</v>
          </cell>
          <cell r="D1535">
            <v>8</v>
          </cell>
          <cell r="E1535" t="str">
            <v>MATILU</v>
          </cell>
          <cell r="K1535" t="str">
            <v>PEREMPUAN</v>
          </cell>
          <cell r="P1535" t="str">
            <v>Janda/Duda</v>
          </cell>
        </row>
        <row r="1536">
          <cell r="C1536">
            <v>16</v>
          </cell>
          <cell r="D1536">
            <v>8</v>
          </cell>
          <cell r="E1536" t="str">
            <v>MATILU</v>
          </cell>
          <cell r="K1536" t="str">
            <v>PEREMPUAN</v>
          </cell>
          <cell r="P1536" t="str">
            <v>Janda/Duda</v>
          </cell>
        </row>
        <row r="1537">
          <cell r="C1537">
            <v>16</v>
          </cell>
          <cell r="D1537">
            <v>8</v>
          </cell>
          <cell r="E1537" t="str">
            <v>MATILU</v>
          </cell>
          <cell r="K1537" t="str">
            <v>LAKI-LAKI</v>
          </cell>
          <cell r="P1537" t="str">
            <v>Belum Kawin</v>
          </cell>
        </row>
        <row r="1538">
          <cell r="C1538">
            <v>16</v>
          </cell>
          <cell r="D1538">
            <v>8</v>
          </cell>
          <cell r="E1538" t="str">
            <v>MATILU</v>
          </cell>
          <cell r="K1538" t="str">
            <v>LAKI-LAKI</v>
          </cell>
          <cell r="P1538" t="str">
            <v>Kawin</v>
          </cell>
        </row>
        <row r="1539">
          <cell r="C1539">
            <v>16</v>
          </cell>
          <cell r="D1539">
            <v>8</v>
          </cell>
          <cell r="E1539" t="str">
            <v>MATILU</v>
          </cell>
          <cell r="K1539" t="str">
            <v>PEREMPUAN</v>
          </cell>
          <cell r="P1539" t="str">
            <v>Kawin</v>
          </cell>
        </row>
        <row r="1540">
          <cell r="C1540">
            <v>16</v>
          </cell>
          <cell r="D1540">
            <v>8</v>
          </cell>
          <cell r="E1540" t="str">
            <v>MATILU</v>
          </cell>
          <cell r="K1540" t="str">
            <v>PEREMPUAN</v>
          </cell>
          <cell r="P1540" t="str">
            <v>Belum Kawin</v>
          </cell>
        </row>
        <row r="1541">
          <cell r="C1541">
            <v>16</v>
          </cell>
          <cell r="D1541">
            <v>8</v>
          </cell>
          <cell r="E1541" t="str">
            <v>MATILU</v>
          </cell>
          <cell r="K1541" t="str">
            <v>LAKI-LAKI</v>
          </cell>
          <cell r="P1541" t="str">
            <v>Kawin</v>
          </cell>
        </row>
        <row r="1542">
          <cell r="C1542">
            <v>16</v>
          </cell>
          <cell r="D1542">
            <v>8</v>
          </cell>
          <cell r="E1542" t="str">
            <v>MATILU</v>
          </cell>
          <cell r="K1542" t="str">
            <v>PEREMPUAN</v>
          </cell>
          <cell r="P1542" t="str">
            <v>Kawin</v>
          </cell>
        </row>
        <row r="1543">
          <cell r="C1543">
            <v>16</v>
          </cell>
          <cell r="D1543">
            <v>8</v>
          </cell>
          <cell r="E1543" t="str">
            <v>MATILU</v>
          </cell>
          <cell r="K1543" t="str">
            <v>LAKI-LAKI</v>
          </cell>
          <cell r="P1543" t="str">
            <v>Belum Kawin</v>
          </cell>
        </row>
        <row r="1544">
          <cell r="C1544">
            <v>16</v>
          </cell>
          <cell r="D1544">
            <v>8</v>
          </cell>
          <cell r="E1544" t="str">
            <v>MATILU</v>
          </cell>
          <cell r="K1544" t="str">
            <v>LAKI-LAKI</v>
          </cell>
          <cell r="P1544" t="str">
            <v>Kawin</v>
          </cell>
        </row>
        <row r="1545">
          <cell r="C1545">
            <v>16</v>
          </cell>
          <cell r="D1545">
            <v>8</v>
          </cell>
          <cell r="E1545" t="str">
            <v>MATILU</v>
          </cell>
          <cell r="K1545" t="str">
            <v>PEREMPUAN</v>
          </cell>
          <cell r="P1545" t="str">
            <v>Kawin</v>
          </cell>
        </row>
        <row r="1546">
          <cell r="C1546">
            <v>16</v>
          </cell>
          <cell r="D1546">
            <v>8</v>
          </cell>
          <cell r="E1546" t="str">
            <v>MATILU</v>
          </cell>
          <cell r="K1546" t="str">
            <v>PEREMPUAN</v>
          </cell>
          <cell r="P1546" t="str">
            <v>Belum Kawin</v>
          </cell>
        </row>
        <row r="1547">
          <cell r="C1547">
            <v>16</v>
          </cell>
          <cell r="D1547">
            <v>8</v>
          </cell>
          <cell r="E1547" t="str">
            <v>MATILU</v>
          </cell>
          <cell r="K1547" t="str">
            <v>PEREMPUAN</v>
          </cell>
          <cell r="P1547" t="str">
            <v>Janda/Duda</v>
          </cell>
        </row>
        <row r="1548">
          <cell r="C1548">
            <v>16</v>
          </cell>
          <cell r="D1548">
            <v>8</v>
          </cell>
          <cell r="E1548" t="str">
            <v>MATILU</v>
          </cell>
          <cell r="K1548" t="str">
            <v>LAKI-LAKI</v>
          </cell>
          <cell r="P1548" t="str">
            <v>Kawin</v>
          </cell>
        </row>
        <row r="1549">
          <cell r="C1549">
            <v>16</v>
          </cell>
          <cell r="D1549">
            <v>8</v>
          </cell>
          <cell r="E1549" t="str">
            <v>MATILU</v>
          </cell>
          <cell r="K1549" t="str">
            <v>PEREMPUAN</v>
          </cell>
          <cell r="P1549" t="str">
            <v>Kawin</v>
          </cell>
        </row>
        <row r="1550">
          <cell r="C1550">
            <v>16</v>
          </cell>
          <cell r="D1550">
            <v>8</v>
          </cell>
          <cell r="E1550" t="str">
            <v>MATILU</v>
          </cell>
          <cell r="K1550" t="str">
            <v>LAKI-LAKI</v>
          </cell>
          <cell r="P1550" t="str">
            <v>Belum Kawin</v>
          </cell>
        </row>
        <row r="1551">
          <cell r="C1551">
            <v>16</v>
          </cell>
          <cell r="D1551">
            <v>8</v>
          </cell>
          <cell r="E1551" t="str">
            <v>MATILU</v>
          </cell>
          <cell r="K1551" t="str">
            <v>LAKI-LAKI</v>
          </cell>
          <cell r="P1551" t="str">
            <v>Kawin</v>
          </cell>
        </row>
        <row r="1552">
          <cell r="C1552">
            <v>16</v>
          </cell>
          <cell r="D1552">
            <v>8</v>
          </cell>
          <cell r="E1552" t="str">
            <v>MATILU</v>
          </cell>
          <cell r="K1552" t="str">
            <v>PEREMPUAN</v>
          </cell>
          <cell r="P1552" t="str">
            <v>Kawin</v>
          </cell>
        </row>
        <row r="1553">
          <cell r="C1553">
            <v>16</v>
          </cell>
          <cell r="D1553">
            <v>8</v>
          </cell>
          <cell r="E1553" t="str">
            <v>MATILU</v>
          </cell>
          <cell r="K1553" t="str">
            <v>LAKI-LAKI</v>
          </cell>
          <cell r="P1553" t="str">
            <v>Kawin</v>
          </cell>
        </row>
        <row r="1554">
          <cell r="C1554">
            <v>16</v>
          </cell>
          <cell r="D1554">
            <v>8</v>
          </cell>
          <cell r="E1554" t="str">
            <v>MATILU</v>
          </cell>
          <cell r="K1554" t="str">
            <v>PEREMPUAN</v>
          </cell>
          <cell r="P1554" t="str">
            <v>Kawin</v>
          </cell>
        </row>
        <row r="1555">
          <cell r="C1555">
            <v>16</v>
          </cell>
          <cell r="D1555">
            <v>8</v>
          </cell>
          <cell r="E1555" t="str">
            <v>MATILU</v>
          </cell>
          <cell r="K1555" t="str">
            <v>PEREMPUAN</v>
          </cell>
          <cell r="P1555" t="str">
            <v>Belum Kawin</v>
          </cell>
        </row>
        <row r="1556">
          <cell r="C1556">
            <v>16</v>
          </cell>
          <cell r="D1556">
            <v>8</v>
          </cell>
          <cell r="E1556" t="str">
            <v>MATILU</v>
          </cell>
          <cell r="K1556" t="str">
            <v>LAKI-LAKI</v>
          </cell>
          <cell r="P1556" t="str">
            <v>Kawin</v>
          </cell>
        </row>
        <row r="1557">
          <cell r="C1557">
            <v>16</v>
          </cell>
          <cell r="D1557">
            <v>8</v>
          </cell>
          <cell r="E1557" t="str">
            <v>MATILU</v>
          </cell>
          <cell r="K1557" t="str">
            <v>PEREMPUAN</v>
          </cell>
          <cell r="P1557" t="str">
            <v>Kawin</v>
          </cell>
        </row>
        <row r="1558">
          <cell r="C1558">
            <v>16</v>
          </cell>
          <cell r="D1558">
            <v>8</v>
          </cell>
          <cell r="E1558" t="str">
            <v>MATILU</v>
          </cell>
          <cell r="K1558" t="str">
            <v>PEREMPUAN</v>
          </cell>
          <cell r="P1558" t="str">
            <v>Belum Kawin</v>
          </cell>
        </row>
        <row r="1559">
          <cell r="C1559">
            <v>16</v>
          </cell>
          <cell r="D1559">
            <v>8</v>
          </cell>
          <cell r="E1559" t="str">
            <v>MATILU</v>
          </cell>
          <cell r="K1559" t="str">
            <v>LAKI-LAKI</v>
          </cell>
          <cell r="P1559" t="str">
            <v>Belum Kawin</v>
          </cell>
        </row>
        <row r="1560">
          <cell r="C1560" t="str">
            <v>6</v>
          </cell>
          <cell r="D1560" t="str">
            <v>3</v>
          </cell>
          <cell r="E1560" t="str">
            <v>ORO</v>
          </cell>
          <cell r="K1560" t="str">
            <v>PEREMPUAN</v>
          </cell>
          <cell r="P1560" t="str">
            <v>Janda/Duda</v>
          </cell>
        </row>
        <row r="1561">
          <cell r="C1561" t="str">
            <v>6</v>
          </cell>
          <cell r="D1561" t="str">
            <v>3</v>
          </cell>
          <cell r="E1561" t="str">
            <v>ORO</v>
          </cell>
          <cell r="K1561" t="str">
            <v>PEREMPUAN</v>
          </cell>
          <cell r="P1561" t="str">
            <v>Belum Kawin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25"/>
  <sheetViews>
    <sheetView tabSelected="1" workbookViewId="0">
      <selection activeCell="B2" sqref="B2:AP2"/>
    </sheetView>
  </sheetViews>
  <sheetFormatPr defaultRowHeight="15" x14ac:dyDescent="0.25"/>
  <cols>
    <col min="1" max="1" width="2" customWidth="1"/>
    <col min="2" max="2" width="3.85546875" bestFit="1" customWidth="1"/>
    <col min="3" max="3" width="4" bestFit="1" customWidth="1"/>
    <col min="4" max="4" width="4.140625" bestFit="1" customWidth="1"/>
    <col min="5" max="7" width="4.5703125" bestFit="1" customWidth="1"/>
    <col min="8" max="9" width="3.5703125" bestFit="1" customWidth="1"/>
    <col min="10" max="10" width="4.5703125" bestFit="1" customWidth="1"/>
    <col min="11" max="11" width="2.5703125" bestFit="1" customWidth="1"/>
    <col min="12" max="12" width="3.5703125" bestFit="1" customWidth="1"/>
    <col min="13" max="13" width="4.42578125" bestFit="1" customWidth="1"/>
    <col min="14" max="17" width="4.5703125" bestFit="1" customWidth="1"/>
    <col min="18" max="18" width="3.5703125" bestFit="1" customWidth="1"/>
    <col min="19" max="19" width="4.5703125" bestFit="1" customWidth="1"/>
    <col min="20" max="20" width="2.5703125" bestFit="1" customWidth="1"/>
    <col min="21" max="21" width="3.5703125" bestFit="1" customWidth="1"/>
    <col min="22" max="22" width="4.42578125" bestFit="1" customWidth="1"/>
    <col min="23" max="28" width="4.5703125" bestFit="1" customWidth="1"/>
    <col min="29" max="29" width="2.5703125" bestFit="1" customWidth="1"/>
    <col min="30" max="30" width="3.5703125" bestFit="1" customWidth="1"/>
    <col min="31" max="31" width="4.42578125" bestFit="1" customWidth="1"/>
    <col min="32" max="33" width="3.5703125" bestFit="1" customWidth="1"/>
    <col min="34" max="34" width="4.42578125" bestFit="1" customWidth="1"/>
    <col min="35" max="36" width="3.5703125" bestFit="1" customWidth="1"/>
    <col min="37" max="37" width="4.42578125" bestFit="1" customWidth="1"/>
    <col min="38" max="39" width="2.5703125" bestFit="1" customWidth="1"/>
    <col min="40" max="40" width="4.42578125" bestFit="1" customWidth="1"/>
    <col min="41" max="41" width="6.5703125" bestFit="1" customWidth="1"/>
    <col min="42" max="42" width="22.85546875" bestFit="1" customWidth="1"/>
  </cols>
  <sheetData>
    <row r="2" spans="2:42" ht="18" x14ac:dyDescent="0.25">
      <c r="B2" s="36" t="s">
        <v>37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2:42" ht="18" x14ac:dyDescent="0.25">
      <c r="B3" s="36" t="s">
        <v>38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</row>
    <row r="4" spans="2:42" ht="18" x14ac:dyDescent="0.25">
      <c r="B4" s="36" t="s">
        <v>39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</row>
    <row r="5" spans="2:42" ht="15.75" thickBot="1" x14ac:dyDescent="0.3"/>
    <row r="6" spans="2:42" x14ac:dyDescent="0.25">
      <c r="B6" s="1" t="s">
        <v>0</v>
      </c>
      <c r="C6" s="2" t="s">
        <v>1</v>
      </c>
      <c r="D6" s="2"/>
      <c r="E6" s="3" t="s">
        <v>2</v>
      </c>
      <c r="F6" s="4"/>
      <c r="G6" s="4"/>
      <c r="H6" s="4"/>
      <c r="I6" s="4"/>
      <c r="J6" s="4"/>
      <c r="K6" s="4"/>
      <c r="L6" s="4"/>
      <c r="M6" s="5"/>
      <c r="N6" s="3" t="s">
        <v>3</v>
      </c>
      <c r="O6" s="4"/>
      <c r="P6" s="4"/>
      <c r="Q6" s="4"/>
      <c r="R6" s="4"/>
      <c r="S6" s="4"/>
      <c r="T6" s="4"/>
      <c r="U6" s="4"/>
      <c r="V6" s="5"/>
      <c r="W6" s="3" t="s">
        <v>4</v>
      </c>
      <c r="X6" s="4"/>
      <c r="Y6" s="4"/>
      <c r="Z6" s="4"/>
      <c r="AA6" s="4"/>
      <c r="AB6" s="4"/>
      <c r="AC6" s="4"/>
      <c r="AD6" s="4"/>
      <c r="AE6" s="5"/>
      <c r="AF6" s="3" t="s">
        <v>5</v>
      </c>
      <c r="AG6" s="4"/>
      <c r="AH6" s="4"/>
      <c r="AI6" s="4"/>
      <c r="AJ6" s="4"/>
      <c r="AK6" s="4"/>
      <c r="AL6" s="4"/>
      <c r="AM6" s="4"/>
      <c r="AN6" s="5"/>
      <c r="AO6" s="6" t="s">
        <v>6</v>
      </c>
      <c r="AP6" s="7" t="s">
        <v>7</v>
      </c>
    </row>
    <row r="7" spans="2:42" x14ac:dyDescent="0.25">
      <c r="B7" s="8"/>
      <c r="C7" s="9" t="s">
        <v>8</v>
      </c>
      <c r="D7" s="9" t="s">
        <v>9</v>
      </c>
      <c r="E7" s="10" t="s">
        <v>10</v>
      </c>
      <c r="F7" s="11"/>
      <c r="G7" s="12"/>
      <c r="H7" s="10" t="s">
        <v>11</v>
      </c>
      <c r="I7" s="11"/>
      <c r="J7" s="13"/>
      <c r="K7" s="10" t="s">
        <v>12</v>
      </c>
      <c r="L7" s="11"/>
      <c r="M7" s="13"/>
      <c r="N7" s="10" t="s">
        <v>10</v>
      </c>
      <c r="O7" s="11"/>
      <c r="P7" s="12"/>
      <c r="Q7" s="10" t="s">
        <v>11</v>
      </c>
      <c r="R7" s="11"/>
      <c r="S7" s="13"/>
      <c r="T7" s="10" t="s">
        <v>12</v>
      </c>
      <c r="U7" s="11"/>
      <c r="V7" s="13"/>
      <c r="W7" s="10" t="s">
        <v>10</v>
      </c>
      <c r="X7" s="11"/>
      <c r="Y7" s="12"/>
      <c r="Z7" s="10" t="s">
        <v>11</v>
      </c>
      <c r="AA7" s="11"/>
      <c r="AB7" s="13"/>
      <c r="AC7" s="10" t="s">
        <v>12</v>
      </c>
      <c r="AD7" s="11"/>
      <c r="AE7" s="13"/>
      <c r="AF7" s="10" t="s">
        <v>10</v>
      </c>
      <c r="AG7" s="11"/>
      <c r="AH7" s="12"/>
      <c r="AI7" s="10" t="s">
        <v>11</v>
      </c>
      <c r="AJ7" s="11"/>
      <c r="AK7" s="13"/>
      <c r="AL7" s="10" t="s">
        <v>12</v>
      </c>
      <c r="AM7" s="11"/>
      <c r="AN7" s="13"/>
      <c r="AO7" s="14"/>
      <c r="AP7" s="15"/>
    </row>
    <row r="8" spans="2:42" x14ac:dyDescent="0.25">
      <c r="B8" s="16"/>
      <c r="C8" s="9"/>
      <c r="D8" s="9"/>
      <c r="E8" s="17" t="s">
        <v>13</v>
      </c>
      <c r="F8" s="17" t="s">
        <v>14</v>
      </c>
      <c r="G8" s="17" t="s">
        <v>15</v>
      </c>
      <c r="H8" s="17" t="s">
        <v>13</v>
      </c>
      <c r="I8" s="17" t="s">
        <v>14</v>
      </c>
      <c r="J8" s="17" t="s">
        <v>15</v>
      </c>
      <c r="K8" s="17" t="s">
        <v>13</v>
      </c>
      <c r="L8" s="17" t="s">
        <v>14</v>
      </c>
      <c r="M8" s="17" t="s">
        <v>15</v>
      </c>
      <c r="N8" s="17" t="s">
        <v>13</v>
      </c>
      <c r="O8" s="17" t="s">
        <v>14</v>
      </c>
      <c r="P8" s="17" t="s">
        <v>15</v>
      </c>
      <c r="Q8" s="17" t="s">
        <v>13</v>
      </c>
      <c r="R8" s="17" t="s">
        <v>14</v>
      </c>
      <c r="S8" s="17" t="s">
        <v>15</v>
      </c>
      <c r="T8" s="17" t="s">
        <v>13</v>
      </c>
      <c r="U8" s="17" t="s">
        <v>14</v>
      </c>
      <c r="V8" s="17" t="s">
        <v>15</v>
      </c>
      <c r="W8" s="17" t="s">
        <v>13</v>
      </c>
      <c r="X8" s="17" t="s">
        <v>14</v>
      </c>
      <c r="Y8" s="17" t="s">
        <v>15</v>
      </c>
      <c r="Z8" s="17" t="s">
        <v>13</v>
      </c>
      <c r="AA8" s="17" t="s">
        <v>14</v>
      </c>
      <c r="AB8" s="17" t="s">
        <v>15</v>
      </c>
      <c r="AC8" s="17" t="s">
        <v>13</v>
      </c>
      <c r="AD8" s="17" t="s">
        <v>14</v>
      </c>
      <c r="AE8" s="17" t="s">
        <v>15</v>
      </c>
      <c r="AF8" s="17" t="s">
        <v>13</v>
      </c>
      <c r="AG8" s="17" t="s">
        <v>14</v>
      </c>
      <c r="AH8" s="17" t="s">
        <v>15</v>
      </c>
      <c r="AI8" s="17" t="s">
        <v>13</v>
      </c>
      <c r="AJ8" s="17" t="s">
        <v>14</v>
      </c>
      <c r="AK8" s="17" t="s">
        <v>15</v>
      </c>
      <c r="AL8" s="17" t="s">
        <v>13</v>
      </c>
      <c r="AM8" s="17" t="s">
        <v>14</v>
      </c>
      <c r="AN8" s="17" t="s">
        <v>15</v>
      </c>
      <c r="AO8" s="18"/>
      <c r="AP8" s="19"/>
    </row>
    <row r="9" spans="2:42" x14ac:dyDescent="0.25">
      <c r="B9" s="20">
        <f>ROWS(B9:B$11)</f>
        <v>3</v>
      </c>
      <c r="C9" s="21" t="s">
        <v>16</v>
      </c>
      <c r="D9" s="21" t="s">
        <v>16</v>
      </c>
      <c r="E9" s="22">
        <f>COUNTIFS([1]PENDUDUK!$E:$E,"PATTALLASSANG",[1]PENDUDUK!$K:$K,"LAKI-LAKI",[1]PENDUDUK!$P:$P,"KAWIN",[1]PENDUDUK!$C:$C,"1",[1]PENDUDUK!$D:$D,"1")</f>
        <v>32</v>
      </c>
      <c r="F9" s="22">
        <f>COUNTIFS([1]PENDUDUK!$E:$E,"PATTALLASSANG",[1]PENDUDUK!$K:$K,"PEREMPUAN",[1]PENDUDUK!$P:$P,"KAWIN",[1]PENDUDUK!$C:$C,"1",[1]PENDUDUK!$D:$D,"1")</f>
        <v>32</v>
      </c>
      <c r="G9" s="22">
        <f>E9+F9</f>
        <v>64</v>
      </c>
      <c r="H9" s="22">
        <f>COUNTIFS([1]PENDUDUK!$E:$E,"PATTALLASSANG",[1]PENDUDUK!$K:$K,"LAKI-LAKI",[1]PENDUDUK!$P:$P,"BELUM KAWIN",[1]PENDUDUK!$C:$C,"1",[1]PENDUDUK!$D:$D,"1")</f>
        <v>17</v>
      </c>
      <c r="I9" s="22">
        <f>COUNTIFS([1]PENDUDUK!$E:$E,"PATTALLASSANG",[1]PENDUDUK!$K:$K,"PEREMPUAN",[1]PENDUDUK!$P:$P,"BELUM KAWIN",[1]PENDUDUK!$C:$C,"1",[1]PENDUDUK!$D:$D,"1")</f>
        <v>19</v>
      </c>
      <c r="J9" s="22">
        <f>H9+I9</f>
        <v>36</v>
      </c>
      <c r="K9" s="22">
        <f>COUNTIFS([1]PENDUDUK!$E:$E,"PATTALLASSANG",[1]PENDUDUK!$K:$K,"LAKI-LAKI",[1]PENDUDUK!$P:$P,"JANDA/DUDA",[1]PENDUDUK!$C:$C,"1",[1]PENDUDUK!$D:$D,"1")</f>
        <v>4</v>
      </c>
      <c r="L9" s="22">
        <f>COUNTIFS([1]PENDUDUK!$E:$E,"PATTALLASSANG",[1]PENDUDUK!$K:$K,"PEREMPUAN",[1]PENDUDUK!$P:$P,"JANDA/DUDA",[1]PENDUDUK!$C:$C,"1",[1]PENDUDUK!$D:$D,"1")</f>
        <v>5</v>
      </c>
      <c r="M9" s="22">
        <f>K9+L9</f>
        <v>9</v>
      </c>
      <c r="N9" s="22">
        <v>0</v>
      </c>
      <c r="O9" s="22">
        <v>0</v>
      </c>
      <c r="P9" s="22">
        <f>N9+O9</f>
        <v>0</v>
      </c>
      <c r="Q9" s="22">
        <v>0</v>
      </c>
      <c r="R9" s="22">
        <v>0</v>
      </c>
      <c r="S9" s="22">
        <f>Q9+R9</f>
        <v>0</v>
      </c>
      <c r="T9" s="22">
        <v>0</v>
      </c>
      <c r="U9" s="22">
        <v>0</v>
      </c>
      <c r="V9" s="22">
        <f>T9+U9</f>
        <v>0</v>
      </c>
      <c r="W9" s="22">
        <v>0</v>
      </c>
      <c r="X9" s="22">
        <v>0</v>
      </c>
      <c r="Y9" s="22">
        <f>W9+X9</f>
        <v>0</v>
      </c>
      <c r="Z9" s="22">
        <v>0</v>
      </c>
      <c r="AA9" s="22">
        <v>0</v>
      </c>
      <c r="AB9" s="22">
        <f>Z9+AA9</f>
        <v>0</v>
      </c>
      <c r="AC9" s="22">
        <v>0</v>
      </c>
      <c r="AD9" s="22">
        <v>0</v>
      </c>
      <c r="AE9" s="22">
        <f>AC9+AD9</f>
        <v>0</v>
      </c>
      <c r="AF9" s="22">
        <v>0</v>
      </c>
      <c r="AG9" s="22">
        <v>0</v>
      </c>
      <c r="AH9" s="22">
        <f>AF9+AG9</f>
        <v>0</v>
      </c>
      <c r="AI9" s="22">
        <v>0</v>
      </c>
      <c r="AJ9" s="22">
        <v>0</v>
      </c>
      <c r="AK9" s="22">
        <f>AI9+AJ9</f>
        <v>0</v>
      </c>
      <c r="AL9" s="22">
        <v>0</v>
      </c>
      <c r="AM9" s="22">
        <v>0</v>
      </c>
      <c r="AN9" s="22">
        <f t="shared" ref="AN9:AN24" si="0">AL9+AM9</f>
        <v>0</v>
      </c>
      <c r="AO9" s="23">
        <f>G9+J9+M9+P9+S9+V9+Y9+AB9+AE9+AH9+AK9+AN9</f>
        <v>109</v>
      </c>
      <c r="AP9" s="24" t="s">
        <v>17</v>
      </c>
    </row>
    <row r="10" spans="2:42" x14ac:dyDescent="0.25">
      <c r="B10" s="20">
        <f>ROWS(B10:B$11)</f>
        <v>2</v>
      </c>
      <c r="C10" s="21" t="s">
        <v>18</v>
      </c>
      <c r="D10" s="21" t="s">
        <v>16</v>
      </c>
      <c r="E10" s="22">
        <f>COUNTIFS([1]PENDUDUK!$E:$E,"PATTALLASSANG",[1]PENDUDUK!$K:$K,"LAKI-LAKI",[1]PENDUDUK!$P:$P,"KAWIN",[1]PENDUDUK!$C:$C,"2",[1]PENDUDUK!$D:$D,"1")</f>
        <v>22</v>
      </c>
      <c r="F10" s="22">
        <f>COUNTIFS([1]PENDUDUK!$E:$E,"PATTALLASSANG",[1]PENDUDUK!$K:$K,"PEREMPUAN",[1]PENDUDUK!$P:$P,"KAWIN",[1]PENDUDUK!$C:$C,"2",[1]PENDUDUK!$D:$D,"1")</f>
        <v>21</v>
      </c>
      <c r="G10" s="22">
        <f t="shared" ref="G10:G24" si="1">E10+F10</f>
        <v>43</v>
      </c>
      <c r="H10" s="22">
        <f>COUNTIFS([1]PENDUDUK!$E:$E,"PATTALLASSANG",[1]PENDUDUK!$K:$K,"LAKI-LAKI",[1]PENDUDUK!$P:$P,"BELUM KAWIN",[1]PENDUDUK!$C:$C,"2",[1]PENDUDUK!$D:$D,"1")</f>
        <v>27</v>
      </c>
      <c r="I10" s="22">
        <f>COUNTIFS([1]PENDUDUK!$E:$E,"PATTALLASSANG",[1]PENDUDUK!$K:$K,"PEREMPUAN",[1]PENDUDUK!$P:$P,"BELUM KAWIN",[1]PENDUDUK!$C:$C,"2",[1]PENDUDUK!$D:$D,"1")</f>
        <v>11</v>
      </c>
      <c r="J10" s="22">
        <f t="shared" ref="J10:J24" si="2">H10+I10</f>
        <v>38</v>
      </c>
      <c r="K10" s="22">
        <f>COUNTIFS([1]PENDUDUK!$E:$E,"PATTALLASSANG",[1]PENDUDUK!$K:$K,"LAKI-LAKI",[1]PENDUDUK!$P:$P,"JANDA/DUDA",[1]PENDUDUK!$C:$C,"2",[1]PENDUDUK!$D:$D,"1")</f>
        <v>3</v>
      </c>
      <c r="L10" s="22">
        <f>COUNTIFS([1]PENDUDUK!$E:$E,"PATTALLASSANG",[1]PENDUDUK!$K:$K,"PEREMPUAN",[1]PENDUDUK!$P:$P,"JANDA/DUDA",[1]PENDUDUK!$C:$C,"2",[1]PENDUDUK!$D:$D,"1")</f>
        <v>10</v>
      </c>
      <c r="M10" s="22">
        <f t="shared" ref="M10:M24" si="3">K10+L10</f>
        <v>13</v>
      </c>
      <c r="N10" s="22">
        <v>0</v>
      </c>
      <c r="O10" s="22">
        <v>0</v>
      </c>
      <c r="P10" s="22">
        <f>N10+O10</f>
        <v>0</v>
      </c>
      <c r="Q10" s="22">
        <v>0</v>
      </c>
      <c r="R10" s="22">
        <v>0</v>
      </c>
      <c r="S10" s="22">
        <f>Q10+R10</f>
        <v>0</v>
      </c>
      <c r="T10" s="22">
        <v>0</v>
      </c>
      <c r="U10" s="22">
        <v>0</v>
      </c>
      <c r="V10" s="22">
        <f>T10+U10</f>
        <v>0</v>
      </c>
      <c r="W10" s="22">
        <v>0</v>
      </c>
      <c r="X10" s="22">
        <v>0</v>
      </c>
      <c r="Y10" s="22">
        <f>W10+X10</f>
        <v>0</v>
      </c>
      <c r="Z10" s="22">
        <v>0</v>
      </c>
      <c r="AA10" s="22">
        <v>0</v>
      </c>
      <c r="AB10" s="22">
        <f t="shared" ref="AB10:AB20" si="4">Z10+AA10</f>
        <v>0</v>
      </c>
      <c r="AC10" s="22">
        <v>0</v>
      </c>
      <c r="AD10" s="22">
        <v>0</v>
      </c>
      <c r="AE10" s="22">
        <f t="shared" ref="AE10:AE20" si="5">AC10+AD10</f>
        <v>0</v>
      </c>
      <c r="AF10" s="22">
        <v>0</v>
      </c>
      <c r="AG10" s="22">
        <v>0</v>
      </c>
      <c r="AH10" s="22">
        <f t="shared" ref="AH10:AH24" si="6">AF10+AG10</f>
        <v>0</v>
      </c>
      <c r="AI10" s="22">
        <v>0</v>
      </c>
      <c r="AJ10" s="22">
        <v>0</v>
      </c>
      <c r="AK10" s="22">
        <f t="shared" ref="AK10:AK24" si="7">AI10+AJ10</f>
        <v>0</v>
      </c>
      <c r="AL10" s="22">
        <v>0</v>
      </c>
      <c r="AM10" s="22">
        <v>0</v>
      </c>
      <c r="AN10" s="22">
        <f t="shared" si="0"/>
        <v>0</v>
      </c>
      <c r="AO10" s="23">
        <f t="shared" ref="AO10:AO24" si="8">G10+J10+M10+P10+S10+V10+Y10+AB10+AE10+AH10+AK10+AN10</f>
        <v>94</v>
      </c>
      <c r="AP10" s="25"/>
    </row>
    <row r="11" spans="2:42" x14ac:dyDescent="0.25">
      <c r="B11" s="20">
        <f>ROWS(B$11:B11)</f>
        <v>1</v>
      </c>
      <c r="C11" s="21" t="s">
        <v>19</v>
      </c>
      <c r="D11" s="21" t="s">
        <v>18</v>
      </c>
      <c r="E11" s="22">
        <f>COUNTIFS([1]PENDUDUK!$E:$E,"PATTALLASSANG",[1]PENDUDUK!$K:$K,"LAKI-LAKI",[1]PENDUDUK!$P:$P,"KAWIN",[1]PENDUDUK!$C:$C,"3",[1]PENDUDUK!$D:$D,"2")</f>
        <v>27</v>
      </c>
      <c r="F11" s="22">
        <f>COUNTIFS([1]PENDUDUK!$E:$E,"PATTALLASSANG",[1]PENDUDUK!$K:$K,"PEREMPUAN",[1]PENDUDUK!$P:$P,"KAWIN",[1]PENDUDUK!$C:$C,"3",[1]PENDUDUK!$D:$D,"2")</f>
        <v>27</v>
      </c>
      <c r="G11" s="22">
        <f t="shared" si="1"/>
        <v>54</v>
      </c>
      <c r="H11" s="22">
        <f>COUNTIFS([1]PENDUDUK!$E:$E,"PATTALLASSANG",[1]PENDUDUK!$K:$K,"LAKI-LAKI",[1]PENDUDUK!$P:$P,"BELUM KAWIN",[1]PENDUDUK!$C:$C,"3",[1]PENDUDUK!$D:$D,"2")</f>
        <v>15</v>
      </c>
      <c r="I11" s="22">
        <f>COUNTIFS([1]PENDUDUK!$E:$E,"PATTALLASSANG",[1]PENDUDUK!$K:$K,"PEREMPUAN",[1]PENDUDUK!$P:$P,"BELUM KAWIN",[1]PENDUDUK!$C:$C,"3",[1]PENDUDUK!$D:$D,"2")</f>
        <v>17</v>
      </c>
      <c r="J11" s="22">
        <f t="shared" si="2"/>
        <v>32</v>
      </c>
      <c r="K11" s="22">
        <f>COUNTIFS([1]PENDUDUK!$E:$E,"PATTALLASSANG",[1]PENDUDUK!$K:$K,"LAKI-LAKI",[1]PENDUDUK!$P:$P,"JANDA/DUDA",[1]PENDUDUK!$C:$C,"3",[1]PENDUDUK!$D:$D,"2")</f>
        <v>1</v>
      </c>
      <c r="L11" s="22">
        <f>COUNTIFS([1]PENDUDUK!$E:$E,"PATTALLASSANG",[1]PENDUDUK!$K:$K,"PEREMPUAN",[1]PENDUDUK!$P:$P,"JANDA/DUDA",[1]PENDUDUK!$C:$C,"3",[1]PENDUDUK!$D:$D,"2")</f>
        <v>3</v>
      </c>
      <c r="M11" s="22">
        <f t="shared" si="3"/>
        <v>4</v>
      </c>
      <c r="N11" s="22">
        <v>0</v>
      </c>
      <c r="O11" s="22">
        <v>0</v>
      </c>
      <c r="P11" s="22">
        <f>N11+O11</f>
        <v>0</v>
      </c>
      <c r="Q11" s="22">
        <v>0</v>
      </c>
      <c r="R11" s="22">
        <v>0</v>
      </c>
      <c r="S11" s="22">
        <f>Q11+R11</f>
        <v>0</v>
      </c>
      <c r="T11" s="22">
        <v>0</v>
      </c>
      <c r="U11" s="22">
        <v>0</v>
      </c>
      <c r="V11" s="22">
        <f>T11+U11</f>
        <v>0</v>
      </c>
      <c r="W11" s="22">
        <v>0</v>
      </c>
      <c r="X11" s="22">
        <v>0</v>
      </c>
      <c r="Y11" s="22">
        <f>W11+X11</f>
        <v>0</v>
      </c>
      <c r="Z11" s="22">
        <v>0</v>
      </c>
      <c r="AA11" s="22">
        <v>0</v>
      </c>
      <c r="AB11" s="22">
        <f t="shared" si="4"/>
        <v>0</v>
      </c>
      <c r="AC11" s="22">
        <v>0</v>
      </c>
      <c r="AD11" s="22">
        <v>0</v>
      </c>
      <c r="AE11" s="22">
        <f t="shared" si="5"/>
        <v>0</v>
      </c>
      <c r="AF11" s="22">
        <v>0</v>
      </c>
      <c r="AG11" s="22">
        <v>0</v>
      </c>
      <c r="AH11" s="22">
        <f t="shared" si="6"/>
        <v>0</v>
      </c>
      <c r="AI11" s="22">
        <v>0</v>
      </c>
      <c r="AJ11" s="22">
        <v>0</v>
      </c>
      <c r="AK11" s="22">
        <f t="shared" si="7"/>
        <v>0</v>
      </c>
      <c r="AL11" s="22">
        <v>0</v>
      </c>
      <c r="AM11" s="22">
        <v>0</v>
      </c>
      <c r="AN11" s="22">
        <f t="shared" si="0"/>
        <v>0</v>
      </c>
      <c r="AO11" s="23">
        <f t="shared" si="8"/>
        <v>90</v>
      </c>
      <c r="AP11" s="25"/>
    </row>
    <row r="12" spans="2:42" x14ac:dyDescent="0.25">
      <c r="B12" s="20">
        <f>ROWS(B$11:B12)</f>
        <v>2</v>
      </c>
      <c r="C12" s="21" t="s">
        <v>20</v>
      </c>
      <c r="D12" s="21" t="s">
        <v>18</v>
      </c>
      <c r="E12" s="22">
        <f>COUNTIFS([1]PENDUDUK!$E:$E,"PATTALLASSANG",[1]PENDUDUK!$K:$K,"LAKI-LAKI",[1]PENDUDUK!$P:$P,"KAWIN",[1]PENDUDUK!$C:$C,"4",[1]PENDUDUK!$D:$D,"2")</f>
        <v>25</v>
      </c>
      <c r="F12" s="22">
        <f>COUNTIFS([1]PENDUDUK!$E:$E,"PATTALLASSANG",[1]PENDUDUK!$K:$K,"PEREMPUAN",[1]PENDUDUK!$P:$P,"KAWIN",[1]PENDUDUK!$C:$C,"4",[1]PENDUDUK!$D:$D,"2")</f>
        <v>25</v>
      </c>
      <c r="G12" s="22">
        <f t="shared" si="1"/>
        <v>50</v>
      </c>
      <c r="H12" s="22">
        <f>COUNTIFS([1]PENDUDUK!$E:$E,"PATTALLASSANG",[1]PENDUDUK!$K:$K,"LAKI-LAKI",[1]PENDUDUK!$P:$P,"BELUM KAWIN",[1]PENDUDUK!$C:$C,"4",[1]PENDUDUK!$D:$D,"2")</f>
        <v>28</v>
      </c>
      <c r="I12" s="22">
        <f>COUNTIFS([1]PENDUDUK!$E:$E,"PATTALLASSANG",[1]PENDUDUK!$K:$K,"PEREMPUAN",[1]PENDUDUK!$P:$P,"BELUM KAWIN",[1]PENDUDUK!$C:$C,"4",[1]PENDUDUK!$D:$D,"2")</f>
        <v>15</v>
      </c>
      <c r="J12" s="22">
        <f t="shared" si="2"/>
        <v>43</v>
      </c>
      <c r="K12" s="22">
        <f>COUNTIFS([1]PENDUDUK!$E:$E,"PATTALLASSANG",[1]PENDUDUK!$K:$K,"LAKI-LAKI",[1]PENDUDUK!$P:$P,"JANDA/DUDA",[1]PENDUDUK!$C:$C,"4",[1]PENDUDUK!$D:$D,"2")</f>
        <v>1</v>
      </c>
      <c r="L12" s="22">
        <f>COUNTIFS([1]PENDUDUK!$E:$E,"PATTALLASSANG",[1]PENDUDUK!$K:$K,"PEREMPUAN",[1]PENDUDUK!$P:$P,"JANDA/DUDA",[1]PENDUDUK!$C:$C,"4",[1]PENDUDUK!$D:$D,"2")</f>
        <v>8</v>
      </c>
      <c r="M12" s="22">
        <f t="shared" si="3"/>
        <v>9</v>
      </c>
      <c r="N12" s="22">
        <v>0</v>
      </c>
      <c r="O12" s="22">
        <v>0</v>
      </c>
      <c r="P12" s="22">
        <f>N12+O12</f>
        <v>0</v>
      </c>
      <c r="Q12" s="22">
        <v>0</v>
      </c>
      <c r="R12" s="22">
        <v>0</v>
      </c>
      <c r="S12" s="22">
        <f>Q12+R12</f>
        <v>0</v>
      </c>
      <c r="T12" s="22">
        <v>0</v>
      </c>
      <c r="U12" s="22">
        <v>0</v>
      </c>
      <c r="V12" s="22">
        <f>T12+U12</f>
        <v>0</v>
      </c>
      <c r="W12" s="22">
        <v>0</v>
      </c>
      <c r="X12" s="22">
        <v>0</v>
      </c>
      <c r="Y12" s="22">
        <f>W12+X12</f>
        <v>0</v>
      </c>
      <c r="Z12" s="22">
        <v>0</v>
      </c>
      <c r="AA12" s="22">
        <v>0</v>
      </c>
      <c r="AB12" s="22">
        <f t="shared" si="4"/>
        <v>0</v>
      </c>
      <c r="AC12" s="22">
        <v>0</v>
      </c>
      <c r="AD12" s="22">
        <v>0</v>
      </c>
      <c r="AE12" s="22">
        <f t="shared" si="5"/>
        <v>0</v>
      </c>
      <c r="AF12" s="22">
        <v>0</v>
      </c>
      <c r="AG12" s="22">
        <v>0</v>
      </c>
      <c r="AH12" s="22">
        <f t="shared" si="6"/>
        <v>0</v>
      </c>
      <c r="AI12" s="22">
        <v>0</v>
      </c>
      <c r="AJ12" s="22">
        <v>0</v>
      </c>
      <c r="AK12" s="22">
        <f t="shared" si="7"/>
        <v>0</v>
      </c>
      <c r="AL12" s="22">
        <v>0</v>
      </c>
      <c r="AM12" s="22">
        <v>0</v>
      </c>
      <c r="AN12" s="22">
        <f t="shared" si="0"/>
        <v>0</v>
      </c>
      <c r="AO12" s="23">
        <f t="shared" si="8"/>
        <v>102</v>
      </c>
      <c r="AP12" s="26"/>
    </row>
    <row r="13" spans="2:42" x14ac:dyDescent="0.25">
      <c r="B13" s="20">
        <f>ROWS(B$11:B13)</f>
        <v>3</v>
      </c>
      <c r="C13" s="21" t="s">
        <v>21</v>
      </c>
      <c r="D13" s="21" t="s">
        <v>19</v>
      </c>
      <c r="E13" s="22">
        <v>0</v>
      </c>
      <c r="F13" s="22">
        <v>0</v>
      </c>
      <c r="G13" s="22">
        <f t="shared" si="1"/>
        <v>0</v>
      </c>
      <c r="H13" s="22">
        <v>0</v>
      </c>
      <c r="I13" s="22">
        <v>0</v>
      </c>
      <c r="J13" s="22">
        <f t="shared" si="2"/>
        <v>0</v>
      </c>
      <c r="K13" s="22">
        <v>0</v>
      </c>
      <c r="L13" s="22">
        <v>0</v>
      </c>
      <c r="M13" s="22">
        <f t="shared" si="3"/>
        <v>0</v>
      </c>
      <c r="N13" s="22">
        <f>COUNTIFS([1]PENDUDUK!$E:$E,"ORO",[1]PENDUDUK!$K:$K,"LAKI-LAKI",[1]PENDUDUK!$P:$P,"KAWIN",[1]PENDUDUK!$C:$C,"5",[1]PENDUDUK!$D:$D,"3")</f>
        <v>43</v>
      </c>
      <c r="O13" s="22">
        <f>COUNTIFS([1]PENDUDUK!$E:$E,"ORO",[1]PENDUDUK!$K:$K,"PEREMPUAN",[1]PENDUDUK!$P:$P,"KAWIN",[1]PENDUDUK!$C:$C,"5",[1]PENDUDUK!$D:$D,"3")</f>
        <v>42</v>
      </c>
      <c r="P13" s="22">
        <f>N13+O13</f>
        <v>85</v>
      </c>
      <c r="Q13" s="22">
        <f>COUNTIFS([1]PENDUDUK!$E:$E,"ORO",[1]PENDUDUK!$K:$K,"LAKI-LAKI",[1]PENDUDUK!$P:$P,"BELUM KAWIN",[1]PENDUDUK!$C:$C,"5",[1]PENDUDUK!$D:$D,"3")</f>
        <v>25</v>
      </c>
      <c r="R13" s="22">
        <f>COUNTIFS([1]PENDUDUK!$E:$E,"ORO",[1]PENDUDUK!$K:$K,"PEREMPUAN",[1]PENDUDUK!$P:$P,"BELUM KAWIN",[1]PENDUDUK!$C:$C,"5",[1]PENDUDUK!$D:$D,"3")</f>
        <v>29</v>
      </c>
      <c r="S13" s="22">
        <f>Q13+R13</f>
        <v>54</v>
      </c>
      <c r="T13" s="22">
        <f>COUNTIFS([1]PENDUDUK!$E:$E,"ORO",[1]PENDUDUK!$K:$K,"LAKI-LAKI",[1]PENDUDUK!$P:$P,"JANDA/DUDA",[1]PENDUDUK!$C:$C,"5",[1]PENDUDUK!$D:$D,"3")</f>
        <v>0</v>
      </c>
      <c r="U13" s="22">
        <f>COUNTIFS([1]PENDUDUK!$E:$E,"ORO",[1]PENDUDUK!$K:$K,"PEREMPUAN",[1]PENDUDUK!$P:$P,"JANDA/DUDA",[1]PENDUDUK!$C:$C,"5",[1]PENDUDUK!$D:$D,"3")</f>
        <v>6</v>
      </c>
      <c r="V13" s="22">
        <f>T13+U13</f>
        <v>6</v>
      </c>
      <c r="W13" s="22">
        <v>0</v>
      </c>
      <c r="X13" s="22">
        <v>0</v>
      </c>
      <c r="Y13" s="22">
        <f>W13+X13</f>
        <v>0</v>
      </c>
      <c r="Z13" s="22">
        <v>0</v>
      </c>
      <c r="AA13" s="22">
        <v>0</v>
      </c>
      <c r="AB13" s="22">
        <f t="shared" si="4"/>
        <v>0</v>
      </c>
      <c r="AC13" s="22">
        <v>0</v>
      </c>
      <c r="AD13" s="22">
        <v>0</v>
      </c>
      <c r="AE13" s="22">
        <f t="shared" si="5"/>
        <v>0</v>
      </c>
      <c r="AF13" s="22">
        <v>0</v>
      </c>
      <c r="AG13" s="22">
        <v>0</v>
      </c>
      <c r="AH13" s="22">
        <f t="shared" si="6"/>
        <v>0</v>
      </c>
      <c r="AI13" s="22">
        <v>0</v>
      </c>
      <c r="AJ13" s="22">
        <v>0</v>
      </c>
      <c r="AK13" s="22">
        <f t="shared" si="7"/>
        <v>0</v>
      </c>
      <c r="AL13" s="22">
        <v>0</v>
      </c>
      <c r="AM13" s="22">
        <v>0</v>
      </c>
      <c r="AN13" s="22">
        <f t="shared" si="0"/>
        <v>0</v>
      </c>
      <c r="AO13" s="23">
        <f t="shared" si="8"/>
        <v>145</v>
      </c>
      <c r="AP13" s="24" t="s">
        <v>22</v>
      </c>
    </row>
    <row r="14" spans="2:42" x14ac:dyDescent="0.25">
      <c r="B14" s="20">
        <f>ROWS(B$11:B14)</f>
        <v>4</v>
      </c>
      <c r="C14" s="21" t="s">
        <v>23</v>
      </c>
      <c r="D14" s="21" t="s">
        <v>19</v>
      </c>
      <c r="E14" s="22">
        <v>0</v>
      </c>
      <c r="F14" s="22">
        <v>0</v>
      </c>
      <c r="G14" s="22">
        <f t="shared" si="1"/>
        <v>0</v>
      </c>
      <c r="H14" s="22">
        <v>0</v>
      </c>
      <c r="I14" s="22">
        <v>0</v>
      </c>
      <c r="J14" s="22">
        <f t="shared" si="2"/>
        <v>0</v>
      </c>
      <c r="K14" s="22">
        <v>0</v>
      </c>
      <c r="L14" s="22">
        <v>0</v>
      </c>
      <c r="M14" s="22">
        <f t="shared" si="3"/>
        <v>0</v>
      </c>
      <c r="N14" s="22">
        <f>COUNTIFS([1]PENDUDUK!$E:$E,"ORO",[1]PENDUDUK!$K:$K,"LAKI-LAKI",[1]PENDUDUK!$P:$P,"KAWIN",[1]PENDUDUK!$C:$C,"6",[1]PENDUDUK!$D:$D,"3")</f>
        <v>36</v>
      </c>
      <c r="O14" s="22">
        <f>COUNTIFS([1]PENDUDUK!$E:$E,"ORO",[1]PENDUDUK!$K:$K,"PEREMPUAN",[1]PENDUDUK!$P:$P,"KAWIN",[1]PENDUDUK!$C:$C,"6",[1]PENDUDUK!$D:$D,"3")</f>
        <v>37</v>
      </c>
      <c r="P14" s="22">
        <f t="shared" ref="P14:P24" si="9">N14+O14</f>
        <v>73</v>
      </c>
      <c r="Q14" s="22">
        <f>COUNTIFS([1]PENDUDUK!$E:$E,"ORO",[1]PENDUDUK!$K:$K,"LAKI-LAKI",[1]PENDUDUK!$P:$P,"BELUM KAWIN",[1]PENDUDUK!$C:$C,"6",[1]PENDUDUK!$D:$D,"3")</f>
        <v>43</v>
      </c>
      <c r="R14" s="22">
        <f>COUNTIFS([1]PENDUDUK!$E:$E,"ORO",[1]PENDUDUK!$K:$K,"PEREMPUAN",[1]PENDUDUK!$P:$P,"BELUM KAWIN",[1]PENDUDUK!$C:$C,"6",[1]PENDUDUK!$D:$D,"3")</f>
        <v>31</v>
      </c>
      <c r="S14" s="22">
        <f t="shared" ref="S14:S24" si="10">Q14+R14</f>
        <v>74</v>
      </c>
      <c r="T14" s="22">
        <f>COUNTIFS([1]PENDUDUK!$E:$E,"ORO",[1]PENDUDUK!$K:$K,"LAKI-LAKI",[1]PENDUDUK!$P:$P,"JANDA/DUDA",[1]PENDUDUK!$C:$C,"6",[1]PENDUDUK!$D:$D,"3")</f>
        <v>1</v>
      </c>
      <c r="U14" s="22">
        <f>COUNTIFS([1]PENDUDUK!$E:$E,"ORO",[1]PENDUDUK!$K:$K,"PEREMPUAN",[1]PENDUDUK!$P:$P,"JANDA/DUDA",[1]PENDUDUK!$C:$C,"6",[1]PENDUDUK!$D:$D,"3")</f>
        <v>6</v>
      </c>
      <c r="V14" s="22">
        <f t="shared" ref="V14:V24" si="11">T14+U14</f>
        <v>7</v>
      </c>
      <c r="W14" s="22">
        <v>0</v>
      </c>
      <c r="X14" s="22">
        <v>0</v>
      </c>
      <c r="Y14" s="22">
        <f t="shared" ref="Y14:Y20" si="12">W14+X14</f>
        <v>0</v>
      </c>
      <c r="Z14" s="22">
        <v>0</v>
      </c>
      <c r="AA14" s="22">
        <v>0</v>
      </c>
      <c r="AB14" s="22">
        <f t="shared" si="4"/>
        <v>0</v>
      </c>
      <c r="AC14" s="22">
        <v>0</v>
      </c>
      <c r="AD14" s="22">
        <v>0</v>
      </c>
      <c r="AE14" s="22">
        <f t="shared" si="5"/>
        <v>0</v>
      </c>
      <c r="AF14" s="22">
        <v>0</v>
      </c>
      <c r="AG14" s="22">
        <v>0</v>
      </c>
      <c r="AH14" s="22">
        <f t="shared" si="6"/>
        <v>0</v>
      </c>
      <c r="AI14" s="22">
        <v>0</v>
      </c>
      <c r="AJ14" s="22">
        <v>0</v>
      </c>
      <c r="AK14" s="22">
        <f t="shared" si="7"/>
        <v>0</v>
      </c>
      <c r="AL14" s="22">
        <v>0</v>
      </c>
      <c r="AM14" s="22">
        <v>0</v>
      </c>
      <c r="AN14" s="22">
        <f t="shared" si="0"/>
        <v>0</v>
      </c>
      <c r="AO14" s="23">
        <f t="shared" si="8"/>
        <v>154</v>
      </c>
      <c r="AP14" s="25"/>
    </row>
    <row r="15" spans="2:42" x14ac:dyDescent="0.25">
      <c r="B15" s="20">
        <f>ROWS(B$11:B15)</f>
        <v>5</v>
      </c>
      <c r="C15" s="27" t="s">
        <v>24</v>
      </c>
      <c r="D15" s="21" t="s">
        <v>20</v>
      </c>
      <c r="E15" s="22">
        <v>0</v>
      </c>
      <c r="F15" s="22">
        <v>0</v>
      </c>
      <c r="G15" s="22">
        <f t="shared" si="1"/>
        <v>0</v>
      </c>
      <c r="H15" s="22">
        <v>0</v>
      </c>
      <c r="I15" s="22">
        <v>0</v>
      </c>
      <c r="J15" s="22">
        <f t="shared" si="2"/>
        <v>0</v>
      </c>
      <c r="K15" s="22">
        <v>0</v>
      </c>
      <c r="L15" s="22">
        <v>0</v>
      </c>
      <c r="M15" s="22">
        <f t="shared" si="3"/>
        <v>0</v>
      </c>
      <c r="N15" s="22">
        <f>COUNTIFS([1]PENDUDUK!$E:$E,"ORO",[1]PENDUDUK!$K:$K,"LAKI-LAKI",[1]PENDUDUK!$P:$P,"KAWIN",[1]PENDUDUK!$C:$C,"7",[1]PENDUDUK!$D:$D,"4")</f>
        <v>14</v>
      </c>
      <c r="O15" s="22">
        <f>COUNTIFS([1]PENDUDUK!$E:$E,"ORO",[1]PENDUDUK!$K:$K,"PEREMPUAN",[1]PENDUDUK!$P:$P,"KAWIN",[1]PENDUDUK!$C:$C,"7",[1]PENDUDUK!$D:$D,"4")</f>
        <v>14</v>
      </c>
      <c r="P15" s="22">
        <f t="shared" si="9"/>
        <v>28</v>
      </c>
      <c r="Q15" s="22">
        <f>COUNTIFS([1]PENDUDUK!$E:$E,"ORO",[1]PENDUDUK!$K:$K,"LAKI-LAKI",[1]PENDUDUK!$P:$P,"BELUM KAWIN",[1]PENDUDUK!$C:$C,"7",[1]PENDUDUK!$D:$D,"4")</f>
        <v>10</v>
      </c>
      <c r="R15" s="22">
        <f>COUNTIFS([1]PENDUDUK!$E:$E,"ORO",[1]PENDUDUK!$K:$K,"PEREMPUAN",[1]PENDUDUK!$P:$P,"BELUM KAWIN",[1]PENDUDUK!$C:$C,"7",[1]PENDUDUK!$D:$D,"4")</f>
        <v>13</v>
      </c>
      <c r="S15" s="22">
        <f t="shared" si="10"/>
        <v>23</v>
      </c>
      <c r="T15" s="22">
        <f>COUNTIFS([1]PENDUDUK!$E:$E,"ORO",[1]PENDUDUK!$K:$K,"LAKI-LAKI",[1]PENDUDUK!$P:$P,"JANDA/DUDA",[1]PENDUDUK!$C:$C,"7",[1]PENDUDUK!$D:$D,"4")</f>
        <v>0</v>
      </c>
      <c r="U15" s="22">
        <f>COUNTIFS([1]PENDUDUK!$E:$E,"ORO",[1]PENDUDUK!$K:$K,"PEREMPUAN",[1]PENDUDUK!$P:$P,"JANDA/DUDA",[1]PENDUDUK!$C:$C,"7",[1]PENDUDUK!$D:$D,"4")</f>
        <v>3</v>
      </c>
      <c r="V15" s="22">
        <f t="shared" si="11"/>
        <v>3</v>
      </c>
      <c r="W15" s="22">
        <v>0</v>
      </c>
      <c r="X15" s="22">
        <v>0</v>
      </c>
      <c r="Y15" s="22">
        <f t="shared" si="12"/>
        <v>0</v>
      </c>
      <c r="Z15" s="22">
        <v>0</v>
      </c>
      <c r="AA15" s="22">
        <v>0</v>
      </c>
      <c r="AB15" s="22">
        <f t="shared" si="4"/>
        <v>0</v>
      </c>
      <c r="AC15" s="22">
        <v>0</v>
      </c>
      <c r="AD15" s="22">
        <v>0</v>
      </c>
      <c r="AE15" s="22">
        <f t="shared" si="5"/>
        <v>0</v>
      </c>
      <c r="AF15" s="22">
        <v>0</v>
      </c>
      <c r="AG15" s="22">
        <v>0</v>
      </c>
      <c r="AH15" s="22">
        <f t="shared" si="6"/>
        <v>0</v>
      </c>
      <c r="AI15" s="22">
        <v>0</v>
      </c>
      <c r="AJ15" s="22">
        <v>0</v>
      </c>
      <c r="AK15" s="22">
        <f t="shared" si="7"/>
        <v>0</v>
      </c>
      <c r="AL15" s="22">
        <v>0</v>
      </c>
      <c r="AM15" s="22">
        <v>0</v>
      </c>
      <c r="AN15" s="22">
        <f t="shared" si="0"/>
        <v>0</v>
      </c>
      <c r="AO15" s="23">
        <f t="shared" si="8"/>
        <v>54</v>
      </c>
      <c r="AP15" s="25"/>
    </row>
    <row r="16" spans="2:42" x14ac:dyDescent="0.25">
      <c r="B16" s="20">
        <f>ROWS(B$11:B16)</f>
        <v>6</v>
      </c>
      <c r="C16" s="27" t="s">
        <v>25</v>
      </c>
      <c r="D16" s="21" t="s">
        <v>20</v>
      </c>
      <c r="E16" s="22">
        <v>0</v>
      </c>
      <c r="F16" s="22">
        <v>0</v>
      </c>
      <c r="G16" s="22">
        <f t="shared" si="1"/>
        <v>0</v>
      </c>
      <c r="H16" s="22">
        <v>0</v>
      </c>
      <c r="I16" s="22">
        <v>0</v>
      </c>
      <c r="J16" s="22">
        <f t="shared" si="2"/>
        <v>0</v>
      </c>
      <c r="K16" s="22">
        <v>0</v>
      </c>
      <c r="L16" s="22">
        <v>0</v>
      </c>
      <c r="M16" s="22">
        <f t="shared" si="3"/>
        <v>0</v>
      </c>
      <c r="N16" s="22">
        <f>COUNTIFS([1]PENDUDUK!$E:$E,"ORO",[1]PENDUDUK!$K:$K,"LAKI-LAKI",[1]PENDUDUK!$P:$P,"KAWIN",[1]PENDUDUK!$C:$C,"8",[1]PENDUDUK!$D:$D,"4")</f>
        <v>36</v>
      </c>
      <c r="O16" s="22">
        <f>COUNTIFS([1]PENDUDUK!$E:$E,"ORO",[1]PENDUDUK!$K:$K,"PEREMPUAN",[1]PENDUDUK!$P:$P,"KAWIN",[1]PENDUDUK!$C:$C,"8",[1]PENDUDUK!$D:$D,"4")</f>
        <v>37</v>
      </c>
      <c r="P16" s="22">
        <f t="shared" si="9"/>
        <v>73</v>
      </c>
      <c r="Q16" s="22">
        <f>COUNTIFS([1]PENDUDUK!$E:$E,"ORO",[1]PENDUDUK!$K:$K,"LAKI-LAKI",[1]PENDUDUK!$P:$P,"BELUM KAWIN",[1]PENDUDUK!$C:$C,"8",[1]PENDUDUK!$D:$D,"4")</f>
        <v>26</v>
      </c>
      <c r="R16" s="22">
        <f>COUNTIFS([1]PENDUDUK!$E:$E,"ORO",[1]PENDUDUK!$K:$K,"PEREMPUAN",[1]PENDUDUK!$P:$P,"BELUM KAWIN",[1]PENDUDUK!$C:$C,"8",[1]PENDUDUK!$D:$D,"4")</f>
        <v>20</v>
      </c>
      <c r="S16" s="22">
        <f t="shared" si="10"/>
        <v>46</v>
      </c>
      <c r="T16" s="22">
        <f>COUNTIFS([1]PENDUDUK!$E:$E,"ORO",[1]PENDUDUK!$K:$K,"LAKI-LAKI",[1]PENDUDUK!$P:$P,"JANDA/DUDA",[1]PENDUDUK!$C:$C,"8",[1]PENDUDUK!$D:$D,"4")</f>
        <v>2</v>
      </c>
      <c r="U16" s="22">
        <f>COUNTIFS([1]PENDUDUK!$E:$E,"ORO",[1]PENDUDUK!$K:$K,"PEREMPUAN",[1]PENDUDUK!$P:$P,"JANDA/DUDA",[1]PENDUDUK!$C:$C,"8",[1]PENDUDUK!$D:$D,"4")</f>
        <v>2</v>
      </c>
      <c r="V16" s="22">
        <f t="shared" si="11"/>
        <v>4</v>
      </c>
      <c r="W16" s="22">
        <v>0</v>
      </c>
      <c r="X16" s="22">
        <v>0</v>
      </c>
      <c r="Y16" s="22">
        <f t="shared" si="12"/>
        <v>0</v>
      </c>
      <c r="Z16" s="22">
        <v>0</v>
      </c>
      <c r="AA16" s="22">
        <v>0</v>
      </c>
      <c r="AB16" s="22">
        <f t="shared" si="4"/>
        <v>0</v>
      </c>
      <c r="AC16" s="22">
        <v>0</v>
      </c>
      <c r="AD16" s="22">
        <v>0</v>
      </c>
      <c r="AE16" s="22">
        <f t="shared" si="5"/>
        <v>0</v>
      </c>
      <c r="AF16" s="22">
        <v>0</v>
      </c>
      <c r="AG16" s="22">
        <v>0</v>
      </c>
      <c r="AH16" s="22">
        <f t="shared" si="6"/>
        <v>0</v>
      </c>
      <c r="AI16" s="22">
        <v>0</v>
      </c>
      <c r="AJ16" s="22">
        <v>0</v>
      </c>
      <c r="AK16" s="22">
        <f t="shared" si="7"/>
        <v>0</v>
      </c>
      <c r="AL16" s="22">
        <v>0</v>
      </c>
      <c r="AM16" s="22">
        <v>0</v>
      </c>
      <c r="AN16" s="22">
        <f t="shared" si="0"/>
        <v>0</v>
      </c>
      <c r="AO16" s="23">
        <f t="shared" si="8"/>
        <v>123</v>
      </c>
      <c r="AP16" s="26"/>
    </row>
    <row r="17" spans="2:42" x14ac:dyDescent="0.25">
      <c r="B17" s="20">
        <f>ROWS(B$11:B17)</f>
        <v>7</v>
      </c>
      <c r="C17" s="27" t="s">
        <v>26</v>
      </c>
      <c r="D17" s="21" t="s">
        <v>21</v>
      </c>
      <c r="E17" s="22">
        <v>0</v>
      </c>
      <c r="F17" s="22">
        <v>0</v>
      </c>
      <c r="G17" s="22">
        <f t="shared" si="1"/>
        <v>0</v>
      </c>
      <c r="H17" s="22">
        <v>0</v>
      </c>
      <c r="I17" s="22">
        <v>0</v>
      </c>
      <c r="J17" s="22">
        <f t="shared" si="2"/>
        <v>0</v>
      </c>
      <c r="K17" s="22">
        <v>0</v>
      </c>
      <c r="L17" s="22">
        <v>0</v>
      </c>
      <c r="M17" s="22">
        <f t="shared" si="3"/>
        <v>0</v>
      </c>
      <c r="N17" s="22">
        <v>0</v>
      </c>
      <c r="O17" s="22">
        <v>0</v>
      </c>
      <c r="P17" s="22">
        <f t="shared" si="9"/>
        <v>0</v>
      </c>
      <c r="Q17" s="22">
        <v>0</v>
      </c>
      <c r="R17" s="22">
        <v>0</v>
      </c>
      <c r="S17" s="22">
        <f t="shared" si="10"/>
        <v>0</v>
      </c>
      <c r="T17" s="22">
        <v>0</v>
      </c>
      <c r="U17" s="22">
        <v>0</v>
      </c>
      <c r="V17" s="22">
        <f t="shared" si="11"/>
        <v>0</v>
      </c>
      <c r="W17" s="22">
        <f>COUNTIFS([1]PENDUDUK!$E:$E,"BAJIMINASA",[1]PENDUDUK!$K:$K,"LAKI-LAKI",[1]PENDUDUK!$P:$P,"KAWIN",[1]PENDUDUK!$C:$C,"9",[1]PENDUDUK!$D:$D,"5")</f>
        <v>34</v>
      </c>
      <c r="X17" s="22">
        <f>COUNTIFS([1]PENDUDUK!$E:$E,"BAJIMINASA",[1]PENDUDUK!$K:$K,"PEREMPUAN",[1]PENDUDUK!$P:$P,"KAWIN",[1]PENDUDUK!$C:$C,"9",[1]PENDUDUK!$D:$D,"5")</f>
        <v>29</v>
      </c>
      <c r="Y17" s="22">
        <f t="shared" si="12"/>
        <v>63</v>
      </c>
      <c r="Z17" s="22">
        <f>COUNTIFS([1]PENDUDUK!$E:$E,"BAJIMINASA",[1]PENDUDUK!$K:$K,"LAKI-LAKI",[1]PENDUDUK!$P:$P,"BELUM KAWIN",[1]PENDUDUK!$C:$C,"9",[1]PENDUDUK!$D:$D,"5")</f>
        <v>21</v>
      </c>
      <c r="AA17" s="22">
        <f>COUNTIFS([1]PENDUDUK!$E:$E,"BAJIMINASA",[1]PENDUDUK!$K:$K,"PEREMPUAN",[1]PENDUDUK!$P:$P,"BELUM KAWIN",[1]PENDUDUK!$C:$C,"9",[1]PENDUDUK!$D:$D,"5")</f>
        <v>18</v>
      </c>
      <c r="AB17" s="22">
        <f t="shared" si="4"/>
        <v>39</v>
      </c>
      <c r="AC17" s="22">
        <f>COUNTIFS([1]PENDUDUK!$E:$E,"BAJIMINASA",[1]PENDUDUK!$K:$K,"LAKI-LAKI",[1]PENDUDUK!$P:$P,"JANDA/DUDA",[1]PENDUDUK!$C:$C,"9",[1]PENDUDUK!$D:$D,"5")</f>
        <v>0</v>
      </c>
      <c r="AD17" s="22">
        <f>COUNTIFS([1]PENDUDUK!$E:$E,"BAJIMINASA",[1]PENDUDUK!$K:$K,"PEREMPUAN",[1]PENDUDUK!$P:$P,"JANDA/DUDA",[1]PENDUDUK!$C:$C,"9",[1]PENDUDUK!$D:$D,"5")</f>
        <v>4</v>
      </c>
      <c r="AE17" s="22">
        <f t="shared" si="5"/>
        <v>4</v>
      </c>
      <c r="AF17" s="22">
        <v>0</v>
      </c>
      <c r="AG17" s="22">
        <v>0</v>
      </c>
      <c r="AH17" s="22">
        <f t="shared" si="6"/>
        <v>0</v>
      </c>
      <c r="AI17" s="22">
        <v>0</v>
      </c>
      <c r="AJ17" s="22">
        <v>0</v>
      </c>
      <c r="AK17" s="22">
        <f t="shared" si="7"/>
        <v>0</v>
      </c>
      <c r="AL17" s="22">
        <v>0</v>
      </c>
      <c r="AM17" s="22">
        <v>0</v>
      </c>
      <c r="AN17" s="22">
        <f t="shared" si="0"/>
        <v>0</v>
      </c>
      <c r="AO17" s="23">
        <f t="shared" si="8"/>
        <v>106</v>
      </c>
      <c r="AP17" s="24" t="s">
        <v>27</v>
      </c>
    </row>
    <row r="18" spans="2:42" x14ac:dyDescent="0.25">
      <c r="B18" s="20">
        <f>ROWS(B$11:B18)</f>
        <v>8</v>
      </c>
      <c r="C18" s="27" t="s">
        <v>28</v>
      </c>
      <c r="D18" s="21" t="s">
        <v>21</v>
      </c>
      <c r="E18" s="22">
        <v>0</v>
      </c>
      <c r="F18" s="22">
        <v>0</v>
      </c>
      <c r="G18" s="22">
        <f t="shared" si="1"/>
        <v>0</v>
      </c>
      <c r="H18" s="22">
        <v>0</v>
      </c>
      <c r="I18" s="22">
        <v>0</v>
      </c>
      <c r="J18" s="22">
        <f t="shared" si="2"/>
        <v>0</v>
      </c>
      <c r="K18" s="22">
        <v>0</v>
      </c>
      <c r="L18" s="22">
        <v>0</v>
      </c>
      <c r="M18" s="22">
        <f t="shared" si="3"/>
        <v>0</v>
      </c>
      <c r="N18" s="22">
        <v>0</v>
      </c>
      <c r="O18" s="22">
        <v>0</v>
      </c>
      <c r="P18" s="22">
        <f t="shared" si="9"/>
        <v>0</v>
      </c>
      <c r="Q18" s="22">
        <v>0</v>
      </c>
      <c r="R18" s="22">
        <v>0</v>
      </c>
      <c r="S18" s="22">
        <f t="shared" si="10"/>
        <v>0</v>
      </c>
      <c r="T18" s="22">
        <v>0</v>
      </c>
      <c r="U18" s="22">
        <v>0</v>
      </c>
      <c r="V18" s="22">
        <f t="shared" si="11"/>
        <v>0</v>
      </c>
      <c r="W18" s="22">
        <f>COUNTIFS([1]PENDUDUK!$E:$E,"BAJIMINASA",[1]PENDUDUK!$K:$K,"LAKI-LAKI",[1]PENDUDUK!$P:$P,"KAWIN",[1]PENDUDUK!$C:$C,"10",[1]PENDUDUK!$D:$D,"5")</f>
        <v>22</v>
      </c>
      <c r="X18" s="22">
        <f>COUNTIFS([1]PENDUDUK!$E:$E,"BAJIMINASA",[1]PENDUDUK!$K:$K,"PEREMPUAN",[1]PENDUDUK!$P:$P,"KAWIN",[1]PENDUDUK!$C:$C,"10",[1]PENDUDUK!$D:$D,"5")</f>
        <v>24</v>
      </c>
      <c r="Y18" s="22">
        <f t="shared" si="12"/>
        <v>46</v>
      </c>
      <c r="Z18" s="22">
        <f>COUNTIFS([1]PENDUDUK!$E:$E,"BAJIMINASA",[1]PENDUDUK!$K:$K,"LAKI-LAKI",[1]PENDUDUK!$P:$P,"BELUM KAWIN",[1]PENDUDUK!$C:$C,"10",[1]PENDUDUK!$D:$D,"5")</f>
        <v>12</v>
      </c>
      <c r="AA18" s="22">
        <f>COUNTIFS([1]PENDUDUK!$E:$E,"BAJIMINASA",[1]PENDUDUK!$K:$K,"PEREMPUAN",[1]PENDUDUK!$P:$P,"BELUM KAWIN",[1]PENDUDUK!$C:$C,"10",[1]PENDUDUK!$D:$D,"5")</f>
        <v>19</v>
      </c>
      <c r="AB18" s="22">
        <f t="shared" si="4"/>
        <v>31</v>
      </c>
      <c r="AC18" s="22">
        <f>COUNTIFS([1]PENDUDUK!$E:$E,"BAJIMINASA",[1]PENDUDUK!$K:$K,"LAKI-LAKI",[1]PENDUDUK!$P:$P,"JANDA/DUDA",[1]PENDUDUK!$C:$C,"10",[1]PENDUDUK!$D:$D,"5")</f>
        <v>0</v>
      </c>
      <c r="AD18" s="22">
        <f>COUNTIFS([1]PENDUDUK!$E:$E,"BAJIMINASA",[1]PENDUDUK!$K:$K,"PEREMPUAN",[1]PENDUDUK!$P:$P,"JANDA/DUDA",[1]PENDUDUK!$C:$C,"10",[1]PENDUDUK!$D:$D,"5")</f>
        <v>0</v>
      </c>
      <c r="AE18" s="22">
        <f t="shared" si="5"/>
        <v>0</v>
      </c>
      <c r="AF18" s="22">
        <v>0</v>
      </c>
      <c r="AG18" s="22">
        <v>0</v>
      </c>
      <c r="AH18" s="22">
        <f t="shared" si="6"/>
        <v>0</v>
      </c>
      <c r="AI18" s="22">
        <v>0</v>
      </c>
      <c r="AJ18" s="22">
        <v>0</v>
      </c>
      <c r="AK18" s="22">
        <f t="shared" si="7"/>
        <v>0</v>
      </c>
      <c r="AL18" s="22">
        <v>0</v>
      </c>
      <c r="AM18" s="22">
        <v>0</v>
      </c>
      <c r="AN18" s="22">
        <f t="shared" si="0"/>
        <v>0</v>
      </c>
      <c r="AO18" s="23">
        <f t="shared" si="8"/>
        <v>77</v>
      </c>
      <c r="AP18" s="25"/>
    </row>
    <row r="19" spans="2:42" x14ac:dyDescent="0.25">
      <c r="B19" s="20">
        <f>ROWS(B$11:B19)</f>
        <v>9</v>
      </c>
      <c r="C19" s="27" t="s">
        <v>29</v>
      </c>
      <c r="D19" s="21" t="s">
        <v>23</v>
      </c>
      <c r="E19" s="22">
        <v>0</v>
      </c>
      <c r="F19" s="22">
        <v>0</v>
      </c>
      <c r="G19" s="22">
        <f t="shared" si="1"/>
        <v>0</v>
      </c>
      <c r="H19" s="22">
        <v>0</v>
      </c>
      <c r="I19" s="22">
        <v>0</v>
      </c>
      <c r="J19" s="22">
        <f t="shared" si="2"/>
        <v>0</v>
      </c>
      <c r="K19" s="22">
        <v>0</v>
      </c>
      <c r="L19" s="22">
        <v>0</v>
      </c>
      <c r="M19" s="22">
        <f t="shared" si="3"/>
        <v>0</v>
      </c>
      <c r="N19" s="22">
        <v>0</v>
      </c>
      <c r="O19" s="22">
        <v>0</v>
      </c>
      <c r="P19" s="22">
        <f t="shared" si="9"/>
        <v>0</v>
      </c>
      <c r="Q19" s="22">
        <v>0</v>
      </c>
      <c r="R19" s="22">
        <v>0</v>
      </c>
      <c r="S19" s="22">
        <f t="shared" si="10"/>
        <v>0</v>
      </c>
      <c r="T19" s="22">
        <v>0</v>
      </c>
      <c r="U19" s="22">
        <v>0</v>
      </c>
      <c r="V19" s="22">
        <f t="shared" si="11"/>
        <v>0</v>
      </c>
      <c r="W19" s="22">
        <f>COUNTIFS([1]PENDUDUK!$E:$E,"BAJIMINASA",[1]PENDUDUK!$K:$K,"LAKI-LAKI",[1]PENDUDUK!$P:$P,"KAWIN",[1]PENDUDUK!$C:$C,"11",[1]PENDUDUK!$D:$D,"6")</f>
        <v>47</v>
      </c>
      <c r="X19" s="22">
        <f>COUNTIFS([1]PENDUDUK!$E:$E,"BAJIMINASA",[1]PENDUDUK!$K:$K,"PEREMPUAN",[1]PENDUDUK!$P:$P,"KAWIN",[1]PENDUDUK!$C:$C,"11",[1]PENDUDUK!$D:$D,"6")</f>
        <v>48</v>
      </c>
      <c r="Y19" s="22">
        <f t="shared" si="12"/>
        <v>95</v>
      </c>
      <c r="Z19" s="22">
        <f>COUNTIFS([1]PENDUDUK!$E:$E,"BAJIMINASA",[1]PENDUDUK!$K:$K,"LAKI-LAKI",[1]PENDUDUK!$P:$P,"BELUM KAWIN",[1]PENDUDUK!$C:$C,"11",[1]PENDUDUK!$D:$D,"6")</f>
        <v>38</v>
      </c>
      <c r="AA19" s="22">
        <f>COUNTIFS([1]PENDUDUK!$E:$E,"BAJIMINASA",[1]PENDUDUK!$K:$K,"PEREMPUAN",[1]PENDUDUK!$P:$P,"BELUM KAWIN",[1]PENDUDUK!$C:$C,"11",[1]PENDUDUK!$D:$D,"6")</f>
        <v>36</v>
      </c>
      <c r="AB19" s="22">
        <f t="shared" si="4"/>
        <v>74</v>
      </c>
      <c r="AC19" s="22">
        <f>COUNTIFS([1]PENDUDUK!$E:$E,"BAJIMINASA",[1]PENDUDUK!$K:$K,"LAKI-LAKI",[1]PENDUDUK!$P:$P,"JANDA/DUDA",[1]PENDUDUK!$C:$C,"11",[1]PENDUDUK!$D:$D,"6")</f>
        <v>5</v>
      </c>
      <c r="AD19" s="22">
        <f>COUNTIFS([1]PENDUDUK!$E:$E,"BAJIMINASA",[1]PENDUDUK!$K:$K,"PEREMPUAN",[1]PENDUDUK!$P:$P,"JANDA/DUDA",[1]PENDUDUK!$C:$C,"11",[1]PENDUDUK!$D:$D,"6")</f>
        <v>3</v>
      </c>
      <c r="AE19" s="22">
        <f t="shared" si="5"/>
        <v>8</v>
      </c>
      <c r="AF19" s="22">
        <v>0</v>
      </c>
      <c r="AG19" s="22">
        <v>0</v>
      </c>
      <c r="AH19" s="22">
        <f t="shared" si="6"/>
        <v>0</v>
      </c>
      <c r="AI19" s="22">
        <v>0</v>
      </c>
      <c r="AJ19" s="22">
        <v>0</v>
      </c>
      <c r="AK19" s="22">
        <f t="shared" si="7"/>
        <v>0</v>
      </c>
      <c r="AL19" s="22">
        <v>0</v>
      </c>
      <c r="AM19" s="22">
        <v>0</v>
      </c>
      <c r="AN19" s="22">
        <f t="shared" si="0"/>
        <v>0</v>
      </c>
      <c r="AO19" s="23">
        <f t="shared" si="8"/>
        <v>177</v>
      </c>
      <c r="AP19" s="25"/>
    </row>
    <row r="20" spans="2:42" x14ac:dyDescent="0.25">
      <c r="B20" s="20">
        <f>ROWS(B$11:B20)</f>
        <v>10</v>
      </c>
      <c r="C20" s="27" t="s">
        <v>30</v>
      </c>
      <c r="D20" s="21" t="s">
        <v>23</v>
      </c>
      <c r="E20" s="22">
        <v>0</v>
      </c>
      <c r="F20" s="22">
        <v>0</v>
      </c>
      <c r="G20" s="22">
        <f t="shared" si="1"/>
        <v>0</v>
      </c>
      <c r="H20" s="22">
        <v>0</v>
      </c>
      <c r="I20" s="22">
        <v>0</v>
      </c>
      <c r="J20" s="22">
        <f t="shared" si="2"/>
        <v>0</v>
      </c>
      <c r="K20" s="22">
        <v>0</v>
      </c>
      <c r="L20" s="22">
        <v>0</v>
      </c>
      <c r="M20" s="22">
        <f t="shared" si="3"/>
        <v>0</v>
      </c>
      <c r="N20" s="22">
        <v>0</v>
      </c>
      <c r="O20" s="22">
        <v>0</v>
      </c>
      <c r="P20" s="22">
        <f t="shared" si="9"/>
        <v>0</v>
      </c>
      <c r="Q20" s="22">
        <v>0</v>
      </c>
      <c r="R20" s="22">
        <v>0</v>
      </c>
      <c r="S20" s="22">
        <f t="shared" si="10"/>
        <v>0</v>
      </c>
      <c r="T20" s="22">
        <v>0</v>
      </c>
      <c r="U20" s="22">
        <v>0</v>
      </c>
      <c r="V20" s="22">
        <f t="shared" si="11"/>
        <v>0</v>
      </c>
      <c r="W20" s="22">
        <f>COUNTIFS([1]PENDUDUK!$E:$E,"BAJIMINASA",[1]PENDUDUK!$K:$K,"LAKI-LAKI",[1]PENDUDUK!$P:$P,"KAWIN",[1]PENDUDUK!$C:$C,"12",[1]PENDUDUK!$D:$D,"6")</f>
        <v>47</v>
      </c>
      <c r="X20" s="22">
        <f>COUNTIFS([1]PENDUDUK!$E:$E,"BAJIMINASA",[1]PENDUDUK!$K:$K,"PEREMPUAN",[1]PENDUDUK!$P:$P,"KAWIN",[1]PENDUDUK!$C:$C,"12",[1]PENDUDUK!$D:$D,"6")</f>
        <v>45</v>
      </c>
      <c r="Y20" s="22">
        <f t="shared" si="12"/>
        <v>92</v>
      </c>
      <c r="Z20" s="22">
        <f>COUNTIFS([1]PENDUDUK!$E:$E,"BAJIMINASA",[1]PENDUDUK!$K:$K,"LAKI-LAKI",[1]PENDUDUK!$P:$P,"BELUM KAWIN",[1]PENDUDUK!$C:$C,"12",[1]PENDUDUK!$D:$D,"6")</f>
        <v>47</v>
      </c>
      <c r="AA20" s="22">
        <f>COUNTIFS([1]PENDUDUK!$E:$E,"BAJIMINASA",[1]PENDUDUK!$K:$K,"PEREMPUAN",[1]PENDUDUK!$P:$P,"BELUM KAWIN",[1]PENDUDUK!$C:$C,"12",[1]PENDUDUK!$D:$D,"6")</f>
        <v>38</v>
      </c>
      <c r="AB20" s="22">
        <f t="shared" si="4"/>
        <v>85</v>
      </c>
      <c r="AC20" s="22">
        <f>COUNTIFS([1]PENDUDUK!$E:$E,"BAJIMINASA",[1]PENDUDUK!$K:$K,"LAKI-LAKI",[1]PENDUDUK!$P:$P,"JANDA/DUDA",[1]PENDUDUK!$C:$C,"12",[1]PENDUDUK!$D:$D,"6")</f>
        <v>3</v>
      </c>
      <c r="AD20" s="22">
        <f>COUNTIFS([1]PENDUDUK!$E:$E,"BAJIMINASA",[1]PENDUDUK!$K:$K,"PEREMPUAN",[1]PENDUDUK!$P:$P,"JANDA/DUDA",[1]PENDUDUK!$C:$C,"12",[1]PENDUDUK!$D:$D,"6")</f>
        <v>10</v>
      </c>
      <c r="AE20" s="22">
        <f t="shared" si="5"/>
        <v>13</v>
      </c>
      <c r="AF20" s="22">
        <v>0</v>
      </c>
      <c r="AG20" s="22">
        <v>0</v>
      </c>
      <c r="AH20" s="22">
        <f t="shared" si="6"/>
        <v>0</v>
      </c>
      <c r="AI20" s="22">
        <v>0</v>
      </c>
      <c r="AJ20" s="22">
        <v>0</v>
      </c>
      <c r="AK20" s="22">
        <f t="shared" si="7"/>
        <v>0</v>
      </c>
      <c r="AL20" s="22">
        <v>0</v>
      </c>
      <c r="AM20" s="22">
        <v>0</v>
      </c>
      <c r="AN20" s="22">
        <f t="shared" si="0"/>
        <v>0</v>
      </c>
      <c r="AO20" s="23">
        <f t="shared" si="8"/>
        <v>190</v>
      </c>
      <c r="AP20" s="26"/>
    </row>
    <row r="21" spans="2:42" x14ac:dyDescent="0.25">
      <c r="B21" s="20">
        <f>ROWS(B$11:B21)</f>
        <v>11</v>
      </c>
      <c r="C21" s="27" t="s">
        <v>31</v>
      </c>
      <c r="D21" s="21" t="s">
        <v>24</v>
      </c>
      <c r="E21" s="22">
        <v>0</v>
      </c>
      <c r="F21" s="22">
        <v>0</v>
      </c>
      <c r="G21" s="22">
        <f t="shared" si="1"/>
        <v>0</v>
      </c>
      <c r="H21" s="22">
        <v>0</v>
      </c>
      <c r="I21" s="22">
        <v>0</v>
      </c>
      <c r="J21" s="22">
        <f t="shared" si="2"/>
        <v>0</v>
      </c>
      <c r="K21" s="22">
        <v>0</v>
      </c>
      <c r="L21" s="22">
        <v>0</v>
      </c>
      <c r="M21" s="22">
        <f t="shared" si="3"/>
        <v>0</v>
      </c>
      <c r="N21" s="22">
        <v>0</v>
      </c>
      <c r="O21" s="22">
        <v>0</v>
      </c>
      <c r="P21" s="22">
        <f t="shared" si="9"/>
        <v>0</v>
      </c>
      <c r="Q21" s="22">
        <v>0</v>
      </c>
      <c r="R21" s="22">
        <v>0</v>
      </c>
      <c r="S21" s="22">
        <f t="shared" si="10"/>
        <v>0</v>
      </c>
      <c r="T21" s="22">
        <v>0</v>
      </c>
      <c r="U21" s="22">
        <v>0</v>
      </c>
      <c r="V21" s="22">
        <f t="shared" si="11"/>
        <v>0</v>
      </c>
      <c r="W21" s="22">
        <v>0</v>
      </c>
      <c r="X21" s="22">
        <v>0</v>
      </c>
      <c r="Y21" s="22">
        <f>W21+X21</f>
        <v>0</v>
      </c>
      <c r="Z21" s="22">
        <v>0</v>
      </c>
      <c r="AA21" s="22">
        <v>0</v>
      </c>
      <c r="AB21" s="22">
        <f>Z21+AA21</f>
        <v>0</v>
      </c>
      <c r="AC21" s="22">
        <v>0</v>
      </c>
      <c r="AD21" s="22">
        <v>0</v>
      </c>
      <c r="AE21" s="22">
        <f>AC21+AD21</f>
        <v>0</v>
      </c>
      <c r="AF21" s="22">
        <f>COUNTIFS([1]PENDUDUK!$E:$E,"MATILU",[1]PENDUDUK!$K:$K,"LAKI-LAKI",[1]PENDUDUK!$P:$P,"KAWIN",[1]PENDUDUK!$C:$C,"13",[1]PENDUDUK!$D:$D,"7")</f>
        <v>15</v>
      </c>
      <c r="AG21" s="22">
        <f>COUNTIFS([1]PENDUDUK!$E:$E,"MATILU",[1]PENDUDUK!$K:$K,"PEREMPUAN",[1]PENDUDUK!$P:$P,"KAWIN",[1]PENDUDUK!$C:$C,"13",[1]PENDUDUK!$D:$D,"7")</f>
        <v>14</v>
      </c>
      <c r="AH21" s="22">
        <f t="shared" si="6"/>
        <v>29</v>
      </c>
      <c r="AI21" s="22">
        <f>COUNTIFS([1]PENDUDUK!$E:$E,"MATILU",[1]PENDUDUK!$K:$K,"LAKI-LAKI",[1]PENDUDUK!$P:$P,"BELUM KAWIN",[1]PENDUDUK!$C:$C,"13",[1]PENDUDUK!$D:$D,"7")</f>
        <v>10</v>
      </c>
      <c r="AJ21" s="22">
        <f>COUNTIFS([1]PENDUDUK!$E:$E,"MATILU",[1]PENDUDUK!$K:$K,"PEREMPUAN",[1]PENDUDUK!$P:$P,"BELUM KAWIN",[1]PENDUDUK!$C:$C,"13",[1]PENDUDUK!$D:$D,"7")</f>
        <v>6</v>
      </c>
      <c r="AK21" s="22">
        <f t="shared" si="7"/>
        <v>16</v>
      </c>
      <c r="AL21" s="22">
        <f>COUNTIFS([1]PENDUDUK!$E:$E,"MATILU",[1]PENDUDUK!$K:$K,"LAKI-LAKI",[1]PENDUDUK!$P:$P,"JANDA/DUDA",[1]PENDUDUK!$C:$C,"13",[1]PENDUDUK!$D:$D,"7")</f>
        <v>0</v>
      </c>
      <c r="AM21" s="22">
        <f>COUNTIFS([1]PENDUDUK!$E:$E,"MATILU",[1]PENDUDUK!$K:$K,"PEREMPUAN",[1]PENDUDUK!$P:$P,"JANDA/DUDA",[1]PENDUDUK!$C:$C,"13",[1]PENDUDUK!$D:$D,"7")</f>
        <v>3</v>
      </c>
      <c r="AN21" s="22">
        <f t="shared" si="0"/>
        <v>3</v>
      </c>
      <c r="AO21" s="23">
        <f t="shared" si="8"/>
        <v>48</v>
      </c>
      <c r="AP21" s="24" t="s">
        <v>32</v>
      </c>
    </row>
    <row r="22" spans="2:42" x14ac:dyDescent="0.25">
      <c r="B22" s="20">
        <f>ROWS(B$11:B22)</f>
        <v>12</v>
      </c>
      <c r="C22" s="27" t="s">
        <v>33</v>
      </c>
      <c r="D22" s="21" t="s">
        <v>24</v>
      </c>
      <c r="E22" s="22">
        <v>0</v>
      </c>
      <c r="F22" s="22">
        <v>0</v>
      </c>
      <c r="G22" s="22">
        <f t="shared" si="1"/>
        <v>0</v>
      </c>
      <c r="H22" s="22">
        <v>0</v>
      </c>
      <c r="I22" s="22">
        <v>0</v>
      </c>
      <c r="J22" s="22">
        <f t="shared" si="2"/>
        <v>0</v>
      </c>
      <c r="K22" s="22">
        <v>0</v>
      </c>
      <c r="L22" s="22">
        <v>0</v>
      </c>
      <c r="M22" s="22">
        <f t="shared" si="3"/>
        <v>0</v>
      </c>
      <c r="N22" s="22">
        <v>0</v>
      </c>
      <c r="O22" s="22">
        <v>0</v>
      </c>
      <c r="P22" s="22">
        <f t="shared" si="9"/>
        <v>0</v>
      </c>
      <c r="Q22" s="22">
        <v>0</v>
      </c>
      <c r="R22" s="22">
        <v>0</v>
      </c>
      <c r="S22" s="22">
        <f t="shared" si="10"/>
        <v>0</v>
      </c>
      <c r="T22" s="22">
        <v>0</v>
      </c>
      <c r="U22" s="22">
        <v>0</v>
      </c>
      <c r="V22" s="22">
        <f t="shared" si="11"/>
        <v>0</v>
      </c>
      <c r="W22" s="22">
        <v>0</v>
      </c>
      <c r="X22" s="22">
        <v>0</v>
      </c>
      <c r="Y22" s="22">
        <f>W22+X22</f>
        <v>0</v>
      </c>
      <c r="Z22" s="22">
        <v>0</v>
      </c>
      <c r="AA22" s="22">
        <v>0</v>
      </c>
      <c r="AB22" s="22">
        <f>Z22+AA22</f>
        <v>0</v>
      </c>
      <c r="AC22" s="22">
        <v>0</v>
      </c>
      <c r="AD22" s="22">
        <v>0</v>
      </c>
      <c r="AE22" s="22">
        <f>AC22+AD22</f>
        <v>0</v>
      </c>
      <c r="AF22" s="22">
        <f>COUNTIFS([1]PENDUDUK!$E:$E,"MATILU",[1]PENDUDUK!$K:$K,"LAKI-LAKI",[1]PENDUDUK!$P:$P,"KAWIN",[1]PENDUDUK!$C:$C,"14",[1]PENDUDUK!$D:$D,"7")</f>
        <v>6</v>
      </c>
      <c r="AG22" s="22">
        <f>COUNTIFS([1]PENDUDUK!$E:$E,"MATILU",[1]PENDUDUK!$K:$K,"PEREMPUAN",[1]PENDUDUK!$P:$P,"KAWIN",[1]PENDUDUK!$C:$C,"14",[1]PENDUDUK!$D:$D,"7")</f>
        <v>5</v>
      </c>
      <c r="AH22" s="22">
        <f t="shared" si="6"/>
        <v>11</v>
      </c>
      <c r="AI22" s="22">
        <f>COUNTIFS([1]PENDUDUK!$E:$E,"MATILU",[1]PENDUDUK!$K:$K,"LAKI-LAKI",[1]PENDUDUK!$P:$P,"BELUM KAWIN",[1]PENDUDUK!$C:$C,"14",[1]PENDUDUK!$D:$D,"7")</f>
        <v>6</v>
      </c>
      <c r="AJ22" s="22">
        <f>COUNTIFS([1]PENDUDUK!$E:$E,"MATILU",[1]PENDUDUK!$K:$K,"PEREMPUAN",[1]PENDUDUK!$P:$P,"BELUM KAWIN",[1]PENDUDUK!$C:$C,"14",[1]PENDUDUK!$D:$D,"7")</f>
        <v>5</v>
      </c>
      <c r="AK22" s="22">
        <f t="shared" si="7"/>
        <v>11</v>
      </c>
      <c r="AL22" s="22">
        <f>COUNTIFS([1]PENDUDUK!$E:$E,"MATILU",[1]PENDUDUK!$K:$K,"LAKI-LAKI",[1]PENDUDUK!$P:$P,"JANDA/DUDA",[1]PENDUDUK!$C:$C,"14",[1]PENDUDUK!$D:$D,"7")</f>
        <v>0</v>
      </c>
      <c r="AM22" s="22">
        <f>COUNTIFS([1]PENDUDUK!$E:$E,"MATILU",[1]PENDUDUK!$K:$K,"PEREMPUAN",[1]PENDUDUK!$P:$P,"JANDA/DUDA",[1]PENDUDUK!$C:$C,"14",[1]PENDUDUK!$D:$D,"7")</f>
        <v>0</v>
      </c>
      <c r="AN22" s="22">
        <f t="shared" si="0"/>
        <v>0</v>
      </c>
      <c r="AO22" s="23">
        <f t="shared" si="8"/>
        <v>22</v>
      </c>
      <c r="AP22" s="25"/>
    </row>
    <row r="23" spans="2:42" x14ac:dyDescent="0.25">
      <c r="B23" s="20">
        <f>ROWS(B$11:B23)</f>
        <v>13</v>
      </c>
      <c r="C23" s="27" t="s">
        <v>34</v>
      </c>
      <c r="D23" s="21" t="s">
        <v>25</v>
      </c>
      <c r="E23" s="22">
        <v>0</v>
      </c>
      <c r="F23" s="22">
        <v>0</v>
      </c>
      <c r="G23" s="22">
        <f t="shared" si="1"/>
        <v>0</v>
      </c>
      <c r="H23" s="22">
        <v>0</v>
      </c>
      <c r="I23" s="22">
        <v>0</v>
      </c>
      <c r="J23" s="22">
        <f t="shared" si="2"/>
        <v>0</v>
      </c>
      <c r="K23" s="22">
        <v>0</v>
      </c>
      <c r="L23" s="22">
        <v>0</v>
      </c>
      <c r="M23" s="22">
        <f t="shared" si="3"/>
        <v>0</v>
      </c>
      <c r="N23" s="22">
        <v>0</v>
      </c>
      <c r="O23" s="22">
        <v>0</v>
      </c>
      <c r="P23" s="22">
        <f t="shared" si="9"/>
        <v>0</v>
      </c>
      <c r="Q23" s="22">
        <v>0</v>
      </c>
      <c r="R23" s="22">
        <v>0</v>
      </c>
      <c r="S23" s="22">
        <f t="shared" si="10"/>
        <v>0</v>
      </c>
      <c r="T23" s="22">
        <v>0</v>
      </c>
      <c r="U23" s="22">
        <v>0</v>
      </c>
      <c r="V23" s="22">
        <f t="shared" si="11"/>
        <v>0</v>
      </c>
      <c r="W23" s="22">
        <v>0</v>
      </c>
      <c r="X23" s="22">
        <v>0</v>
      </c>
      <c r="Y23" s="22">
        <f>W23+X23</f>
        <v>0</v>
      </c>
      <c r="Z23" s="22">
        <v>0</v>
      </c>
      <c r="AA23" s="22">
        <v>0</v>
      </c>
      <c r="AB23" s="22">
        <f>Z23+AA23</f>
        <v>0</v>
      </c>
      <c r="AC23" s="22">
        <v>0</v>
      </c>
      <c r="AD23" s="22">
        <v>0</v>
      </c>
      <c r="AE23" s="22">
        <f>AC23+AD23</f>
        <v>0</v>
      </c>
      <c r="AF23" s="22">
        <f>COUNTIFS([1]PENDUDUK!$E:$E,"MATILU",[1]PENDUDUK!$K:$K,"LAKI-LAKI",[1]PENDUDUK!$P:$P,"KAWIN",[1]PENDUDUK!$C:$C,"15",[1]PENDUDUK!$D:$D,"8")</f>
        <v>5</v>
      </c>
      <c r="AG23" s="22">
        <f>COUNTIFS([1]PENDUDUK!$E:$E,"MATILU",[1]PENDUDUK!$K:$K,"PEREMPUAN",[1]PENDUDUK!$P:$P,"KAWIN",[1]PENDUDUK!$C:$C,"15",[1]PENDUDUK!$D:$D,"8")</f>
        <v>6</v>
      </c>
      <c r="AH23" s="22">
        <f t="shared" si="6"/>
        <v>11</v>
      </c>
      <c r="AI23" s="22">
        <f>COUNTIFS([1]PENDUDUK!$E:$E,"MATILU",[1]PENDUDUK!$K:$K,"LAKI-LAKI",[1]PENDUDUK!$P:$P,"BELUM KAWIN",[1]PENDUDUK!$C:$C,"15",[1]PENDUDUK!$D:$D,"8")</f>
        <v>4</v>
      </c>
      <c r="AJ23" s="22">
        <f>COUNTIFS([1]PENDUDUK!$E:$E,"MATILU",[1]PENDUDUK!$K:$K,"PEREMPUAN",[1]PENDUDUK!$P:$P,"BELUM KAWIN",[1]PENDUDUK!$C:$C,"15",[1]PENDUDUK!$D:$D,"8")</f>
        <v>2</v>
      </c>
      <c r="AK23" s="22">
        <f t="shared" si="7"/>
        <v>6</v>
      </c>
      <c r="AL23" s="22">
        <f>COUNTIFS([1]PENDUDUK!$E:$E,"MATILU",[1]PENDUDUK!$K:$K,"LAKI-LAKI",[1]PENDUDUK!$P:$P,"JANDA/DUDA",[1]PENDUDUK!$C:$C,"15",[1]PENDUDUK!$D:$D,"8")</f>
        <v>1</v>
      </c>
      <c r="AM23" s="22">
        <f>COUNTIFS([1]PENDUDUK!$E:$E,"MATILU",[1]PENDUDUK!$K:$K,"PEREMPUAN",[1]PENDUDUK!$P:$P,"JANDA/DUDA",[1]PENDUDUK!$C:$C,"15",[1]PENDUDUK!$D:$D,"8")</f>
        <v>2</v>
      </c>
      <c r="AN23" s="22">
        <f t="shared" si="0"/>
        <v>3</v>
      </c>
      <c r="AO23" s="23">
        <f t="shared" si="8"/>
        <v>20</v>
      </c>
      <c r="AP23" s="25"/>
    </row>
    <row r="24" spans="2:42" ht="15.75" thickBot="1" x14ac:dyDescent="0.3">
      <c r="B24" s="28">
        <f>ROWS(B$11:B24)</f>
        <v>14</v>
      </c>
      <c r="C24" s="29" t="s">
        <v>35</v>
      </c>
      <c r="D24" s="30" t="s">
        <v>25</v>
      </c>
      <c r="E24" s="22">
        <v>0</v>
      </c>
      <c r="F24" s="22">
        <v>0</v>
      </c>
      <c r="G24" s="22">
        <f t="shared" si="1"/>
        <v>0</v>
      </c>
      <c r="H24" s="22">
        <v>0</v>
      </c>
      <c r="I24" s="22">
        <v>0</v>
      </c>
      <c r="J24" s="22">
        <f t="shared" si="2"/>
        <v>0</v>
      </c>
      <c r="K24" s="22">
        <v>0</v>
      </c>
      <c r="L24" s="22">
        <v>0</v>
      </c>
      <c r="M24" s="22">
        <f t="shared" si="3"/>
        <v>0</v>
      </c>
      <c r="N24" s="22">
        <v>0</v>
      </c>
      <c r="O24" s="22">
        <v>0</v>
      </c>
      <c r="P24" s="22">
        <f t="shared" si="9"/>
        <v>0</v>
      </c>
      <c r="Q24" s="22">
        <v>0</v>
      </c>
      <c r="R24" s="22">
        <v>0</v>
      </c>
      <c r="S24" s="22">
        <f t="shared" si="10"/>
        <v>0</v>
      </c>
      <c r="T24" s="22">
        <v>0</v>
      </c>
      <c r="U24" s="22">
        <v>0</v>
      </c>
      <c r="V24" s="22">
        <f t="shared" si="11"/>
        <v>0</v>
      </c>
      <c r="W24" s="22">
        <v>0</v>
      </c>
      <c r="X24" s="22">
        <v>0</v>
      </c>
      <c r="Y24" s="22">
        <f>W24+X24</f>
        <v>0</v>
      </c>
      <c r="Z24" s="22">
        <v>0</v>
      </c>
      <c r="AA24" s="22">
        <v>0</v>
      </c>
      <c r="AB24" s="22">
        <f>Z24+AA24</f>
        <v>0</v>
      </c>
      <c r="AC24" s="22">
        <v>0</v>
      </c>
      <c r="AD24" s="22">
        <v>0</v>
      </c>
      <c r="AE24" s="22">
        <f>AC24+AD24</f>
        <v>0</v>
      </c>
      <c r="AF24" s="22">
        <f>COUNTIFS([1]PENDUDUK!$E:$E,"MATILU",[1]PENDUDUK!$K:$K,"LAKI-LAKI",[1]PENDUDUK!$P:$P,"KAWIN",[1]PENDUDUK!$C:$C,"16",[1]PENDUDUK!$D:$D,"8")</f>
        <v>12</v>
      </c>
      <c r="AG24" s="22">
        <f>COUNTIFS([1]PENDUDUK!$E:$E,"MATILU",[1]PENDUDUK!$K:$K,"PEREMPUAN",[1]PENDUDUK!$P:$P,"KAWIN",[1]PENDUDUK!$C:$C,"16",[1]PENDUDUK!$D:$D,"8")</f>
        <v>12</v>
      </c>
      <c r="AH24" s="22">
        <f t="shared" si="6"/>
        <v>24</v>
      </c>
      <c r="AI24" s="22">
        <f>COUNTIFS([1]PENDUDUK!$E:$E,"MATILU",[1]PENDUDUK!$K:$K,"LAKI-LAKI",[1]PENDUDUK!$P:$P,"BELUM KAWIN",[1]PENDUDUK!$C:$C,"16",[1]PENDUDUK!$D:$D,"8")</f>
        <v>7</v>
      </c>
      <c r="AJ24" s="22">
        <f>COUNTIFS([1]PENDUDUK!$E:$E,"MATILU",[1]PENDUDUK!$K:$K,"PEREMPUAN",[1]PENDUDUK!$P:$P,"BELUM KAWIN",[1]PENDUDUK!$C:$C,"16",[1]PENDUDUK!$D:$D,"8")</f>
        <v>7</v>
      </c>
      <c r="AK24" s="22">
        <f t="shared" si="7"/>
        <v>14</v>
      </c>
      <c r="AL24" s="22">
        <f>COUNTIFS([1]PENDUDUK!$E:$E,"MATILU",[1]PENDUDUK!$K:$K,"LAKI-LAKI",[1]PENDUDUK!$P:$P,"JANDA/DUDA",[1]PENDUDUK!$C:$C,"16",[1]PENDUDUK!$D:$D,"8")</f>
        <v>0</v>
      </c>
      <c r="AM24" s="22">
        <f>COUNTIFS([1]PENDUDUK!$E:$E,"MATILU",[1]PENDUDUK!$K:$K,"PEREMPUAN",[1]PENDUDUK!$P:$P,"JANDA/DUDA",[1]PENDUDUK!$C:$C,"16",[1]PENDUDUK!$D:$D,"8")</f>
        <v>3</v>
      </c>
      <c r="AN24" s="22">
        <f t="shared" si="0"/>
        <v>3</v>
      </c>
      <c r="AO24" s="23">
        <f t="shared" si="8"/>
        <v>41</v>
      </c>
      <c r="AP24" s="25"/>
    </row>
    <row r="25" spans="2:42" ht="15.75" thickBot="1" x14ac:dyDescent="0.3">
      <c r="B25" s="31" t="s">
        <v>36</v>
      </c>
      <c r="C25" s="32"/>
      <c r="D25" s="32"/>
      <c r="E25" s="33">
        <f t="shared" ref="E25:AO25" si="13">SUM(E9:E24)</f>
        <v>106</v>
      </c>
      <c r="F25" s="33">
        <f t="shared" si="13"/>
        <v>105</v>
      </c>
      <c r="G25" s="33">
        <f t="shared" si="13"/>
        <v>211</v>
      </c>
      <c r="H25" s="33">
        <f t="shared" si="13"/>
        <v>87</v>
      </c>
      <c r="I25" s="33">
        <f t="shared" si="13"/>
        <v>62</v>
      </c>
      <c r="J25" s="33">
        <f t="shared" si="13"/>
        <v>149</v>
      </c>
      <c r="K25" s="33">
        <f t="shared" si="13"/>
        <v>9</v>
      </c>
      <c r="L25" s="33">
        <f t="shared" si="13"/>
        <v>26</v>
      </c>
      <c r="M25" s="33">
        <f t="shared" si="13"/>
        <v>35</v>
      </c>
      <c r="N25" s="33">
        <f t="shared" si="13"/>
        <v>129</v>
      </c>
      <c r="O25" s="33">
        <f t="shared" si="13"/>
        <v>130</v>
      </c>
      <c r="P25" s="33">
        <f t="shared" si="13"/>
        <v>259</v>
      </c>
      <c r="Q25" s="33">
        <f t="shared" si="13"/>
        <v>104</v>
      </c>
      <c r="R25" s="33">
        <f t="shared" si="13"/>
        <v>93</v>
      </c>
      <c r="S25" s="33">
        <f t="shared" si="13"/>
        <v>197</v>
      </c>
      <c r="T25" s="33">
        <f t="shared" si="13"/>
        <v>3</v>
      </c>
      <c r="U25" s="33">
        <f t="shared" si="13"/>
        <v>17</v>
      </c>
      <c r="V25" s="33">
        <f t="shared" si="13"/>
        <v>20</v>
      </c>
      <c r="W25" s="33">
        <f t="shared" si="13"/>
        <v>150</v>
      </c>
      <c r="X25" s="33">
        <f t="shared" si="13"/>
        <v>146</v>
      </c>
      <c r="Y25" s="33">
        <f t="shared" si="13"/>
        <v>296</v>
      </c>
      <c r="Z25" s="33">
        <f t="shared" si="13"/>
        <v>118</v>
      </c>
      <c r="AA25" s="33">
        <f t="shared" si="13"/>
        <v>111</v>
      </c>
      <c r="AB25" s="33">
        <f t="shared" si="13"/>
        <v>229</v>
      </c>
      <c r="AC25" s="33">
        <f t="shared" si="13"/>
        <v>8</v>
      </c>
      <c r="AD25" s="33">
        <f t="shared" si="13"/>
        <v>17</v>
      </c>
      <c r="AE25" s="33">
        <f t="shared" si="13"/>
        <v>25</v>
      </c>
      <c r="AF25" s="33">
        <f t="shared" si="13"/>
        <v>38</v>
      </c>
      <c r="AG25" s="33">
        <f t="shared" si="13"/>
        <v>37</v>
      </c>
      <c r="AH25" s="33">
        <f t="shared" si="13"/>
        <v>75</v>
      </c>
      <c r="AI25" s="33">
        <f t="shared" si="13"/>
        <v>27</v>
      </c>
      <c r="AJ25" s="33">
        <f t="shared" si="13"/>
        <v>20</v>
      </c>
      <c r="AK25" s="33">
        <f t="shared" si="13"/>
        <v>47</v>
      </c>
      <c r="AL25" s="33">
        <f t="shared" si="13"/>
        <v>1</v>
      </c>
      <c r="AM25" s="33">
        <f t="shared" si="13"/>
        <v>8</v>
      </c>
      <c r="AN25" s="33">
        <f t="shared" si="13"/>
        <v>9</v>
      </c>
      <c r="AO25" s="34">
        <f t="shared" si="13"/>
        <v>1552</v>
      </c>
      <c r="AP25" s="35"/>
    </row>
  </sheetData>
  <mergeCells count="28">
    <mergeCell ref="AP9:AP12"/>
    <mergeCell ref="AP13:AP16"/>
    <mergeCell ref="AP17:AP20"/>
    <mergeCell ref="AP21:AP24"/>
    <mergeCell ref="B25:D25"/>
    <mergeCell ref="B2:AP2"/>
    <mergeCell ref="B3:AP3"/>
    <mergeCell ref="B4:AP4"/>
    <mergeCell ref="AO6:AO8"/>
    <mergeCell ref="AP6:AP8"/>
    <mergeCell ref="E7:F7"/>
    <mergeCell ref="H7:J7"/>
    <mergeCell ref="K7:M7"/>
    <mergeCell ref="N7:O7"/>
    <mergeCell ref="Q7:S7"/>
    <mergeCell ref="T7:V7"/>
    <mergeCell ref="W7:X7"/>
    <mergeCell ref="Z7:AB7"/>
    <mergeCell ref="B6:B7"/>
    <mergeCell ref="C6:D6"/>
    <mergeCell ref="E6:M6"/>
    <mergeCell ref="N6:V6"/>
    <mergeCell ref="W6:AE6"/>
    <mergeCell ref="AF6:AN6"/>
    <mergeCell ref="AC7:AE7"/>
    <mergeCell ref="AF7:AG7"/>
    <mergeCell ref="AI7:AK7"/>
    <mergeCell ref="AL7:A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2026-07-24T01:53:26Z</dcterms:created>
  <dcterms:modified xsi:type="dcterms:W3CDTF">2026-07-24T01:55:01Z</dcterms:modified>
</cp:coreProperties>
</file>