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4 Cakupan Kunjungan Neonatal Menurut Jenis Kelamin\"/>
    </mc:Choice>
  </mc:AlternateContent>
  <xr:revisionPtr revIDLastSave="0" documentId="13_ncr:1_{D130C980-27D2-49BC-B283-C6A6C25131F8}" xr6:coauthVersionLast="47" xr6:coauthVersionMax="47" xr10:uidLastSave="{00000000-0000-0000-0000-000000000000}"/>
  <bookViews>
    <workbookView xWindow="-108" yWindow="-108" windowWidth="23256" windowHeight="12456" xr2:uid="{7EDBAC36-57A8-4E91-80D1-8A60B4CD559D}"/>
  </bookViews>
  <sheets>
    <sheet name="202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M31" i="1"/>
  <c r="I31" i="1"/>
  <c r="G31" i="1"/>
  <c r="Q30" i="1"/>
  <c r="K30" i="1"/>
  <c r="E30" i="1"/>
  <c r="J30" i="1" s="1"/>
  <c r="D30" i="1"/>
  <c r="N30" i="1" s="1"/>
  <c r="C30" i="1"/>
  <c r="B30" i="1"/>
  <c r="A30" i="1"/>
  <c r="Q29" i="1"/>
  <c r="K29" i="1"/>
  <c r="E29" i="1"/>
  <c r="J29" i="1" s="1"/>
  <c r="D29" i="1"/>
  <c r="N29" i="1" s="1"/>
  <c r="C29" i="1"/>
  <c r="Q28" i="1"/>
  <c r="K28" i="1"/>
  <c r="E28" i="1"/>
  <c r="P28" i="1" s="1"/>
  <c r="D28" i="1"/>
  <c r="N28" i="1" s="1"/>
  <c r="C28" i="1"/>
  <c r="B28" i="1"/>
  <c r="A28" i="1"/>
  <c r="Q27" i="1"/>
  <c r="K27" i="1"/>
  <c r="E27" i="1"/>
  <c r="J27" i="1" s="1"/>
  <c r="D27" i="1"/>
  <c r="H27" i="1" s="1"/>
  <c r="C27" i="1"/>
  <c r="Q26" i="1"/>
  <c r="K26" i="1"/>
  <c r="E26" i="1"/>
  <c r="P26" i="1" s="1"/>
  <c r="D26" i="1"/>
  <c r="F26" i="1" s="1"/>
  <c r="R26" i="1" s="1"/>
  <c r="C26" i="1"/>
  <c r="Q25" i="1"/>
  <c r="K25" i="1"/>
  <c r="E25" i="1"/>
  <c r="J25" i="1" s="1"/>
  <c r="D25" i="1"/>
  <c r="H25" i="1" s="1"/>
  <c r="C25" i="1"/>
  <c r="B25" i="1"/>
  <c r="A25" i="1"/>
  <c r="Q24" i="1"/>
  <c r="K24" i="1"/>
  <c r="E24" i="1"/>
  <c r="P24" i="1" s="1"/>
  <c r="D24" i="1"/>
  <c r="F24" i="1" s="1"/>
  <c r="R24" i="1" s="1"/>
  <c r="C24" i="1"/>
  <c r="Q23" i="1"/>
  <c r="K23" i="1"/>
  <c r="E23" i="1"/>
  <c r="D23" i="1"/>
  <c r="N23" i="1" s="1"/>
  <c r="C23" i="1"/>
  <c r="B23" i="1"/>
  <c r="A23" i="1"/>
  <c r="Q22" i="1"/>
  <c r="K22" i="1"/>
  <c r="E22" i="1"/>
  <c r="J22" i="1" s="1"/>
  <c r="D22" i="1"/>
  <c r="H22" i="1" s="1"/>
  <c r="C22" i="1"/>
  <c r="Q21" i="1"/>
  <c r="K21" i="1"/>
  <c r="E21" i="1"/>
  <c r="P21" i="1" s="1"/>
  <c r="D21" i="1"/>
  <c r="F21" i="1" s="1"/>
  <c r="R21" i="1" s="1"/>
  <c r="C21" i="1"/>
  <c r="B21" i="1"/>
  <c r="A21" i="1"/>
  <c r="Q20" i="1"/>
  <c r="K20" i="1"/>
  <c r="E20" i="1"/>
  <c r="P20" i="1" s="1"/>
  <c r="D20" i="1"/>
  <c r="N20" i="1" s="1"/>
  <c r="C20" i="1"/>
  <c r="B20" i="1"/>
  <c r="A20" i="1"/>
  <c r="Q19" i="1"/>
  <c r="K19" i="1"/>
  <c r="E19" i="1"/>
  <c r="J19" i="1" s="1"/>
  <c r="D19" i="1"/>
  <c r="H19" i="1" s="1"/>
  <c r="C19" i="1"/>
  <c r="Q18" i="1"/>
  <c r="K18" i="1"/>
  <c r="E18" i="1"/>
  <c r="J18" i="1" s="1"/>
  <c r="D18" i="1"/>
  <c r="F18" i="1" s="1"/>
  <c r="R18" i="1" s="1"/>
  <c r="C18" i="1"/>
  <c r="Q17" i="1"/>
  <c r="K17" i="1"/>
  <c r="E17" i="1"/>
  <c r="J17" i="1" s="1"/>
  <c r="D17" i="1"/>
  <c r="F17" i="1" s="1"/>
  <c r="L17" i="1" s="1"/>
  <c r="C17" i="1"/>
  <c r="B17" i="1"/>
  <c r="A17" i="1"/>
  <c r="Q16" i="1"/>
  <c r="N16" i="1"/>
  <c r="K16" i="1"/>
  <c r="E16" i="1"/>
  <c r="J16" i="1" s="1"/>
  <c r="D16" i="1"/>
  <c r="C16" i="1"/>
  <c r="B16" i="1"/>
  <c r="A16" i="1"/>
  <c r="Q15" i="1"/>
  <c r="P15" i="1"/>
  <c r="K15" i="1"/>
  <c r="L15" i="1" s="1"/>
  <c r="J15" i="1"/>
  <c r="E15" i="1"/>
  <c r="D15" i="1"/>
  <c r="F15" i="1" s="1"/>
  <c r="R15" i="1" s="1"/>
  <c r="C15" i="1"/>
  <c r="Q14" i="1"/>
  <c r="P14" i="1"/>
  <c r="N14" i="1"/>
  <c r="K14" i="1"/>
  <c r="E14" i="1"/>
  <c r="J14" i="1" s="1"/>
  <c r="D14" i="1"/>
  <c r="C14" i="1"/>
  <c r="B14" i="1"/>
  <c r="A14" i="1"/>
  <c r="Q13" i="1"/>
  <c r="P13" i="1"/>
  <c r="N13" i="1"/>
  <c r="K13" i="1"/>
  <c r="E13" i="1"/>
  <c r="J13" i="1" s="1"/>
  <c r="D13" i="1"/>
  <c r="H13" i="1" s="1"/>
  <c r="C13" i="1"/>
  <c r="Q12" i="1"/>
  <c r="Q31" i="1" s="1"/>
  <c r="K12" i="1"/>
  <c r="H12" i="1"/>
  <c r="E12" i="1"/>
  <c r="F12" i="1" s="1"/>
  <c r="L12" i="1" s="1"/>
  <c r="D12" i="1"/>
  <c r="N12" i="1" s="1"/>
  <c r="C12" i="1"/>
  <c r="Q11" i="1"/>
  <c r="P11" i="1"/>
  <c r="N11" i="1"/>
  <c r="K11" i="1"/>
  <c r="K31" i="1" s="1"/>
  <c r="J11" i="1"/>
  <c r="E11" i="1"/>
  <c r="D11" i="1"/>
  <c r="C11" i="1"/>
  <c r="B11" i="1"/>
  <c r="A11" i="1"/>
  <c r="I5" i="1"/>
  <c r="H5" i="1"/>
  <c r="I4" i="1"/>
  <c r="H4" i="1"/>
  <c r="H20" i="1" l="1"/>
  <c r="H26" i="1"/>
  <c r="P16" i="1"/>
  <c r="N17" i="1"/>
  <c r="P19" i="1"/>
  <c r="J21" i="1"/>
  <c r="N22" i="1"/>
  <c r="H23" i="1"/>
  <c r="N24" i="1"/>
  <c r="J26" i="1"/>
  <c r="N27" i="1"/>
  <c r="H28" i="1"/>
  <c r="P29" i="1"/>
  <c r="P30" i="1"/>
  <c r="H18" i="1"/>
  <c r="J24" i="1"/>
  <c r="F23" i="1"/>
  <c r="L23" i="1" s="1"/>
  <c r="P17" i="1"/>
  <c r="P18" i="1"/>
  <c r="P22" i="1"/>
  <c r="N25" i="1"/>
  <c r="P27" i="1"/>
  <c r="R14" i="1"/>
  <c r="N19" i="1"/>
  <c r="H21" i="1"/>
  <c r="F11" i="1"/>
  <c r="F14" i="1"/>
  <c r="L14" i="1" s="1"/>
  <c r="P25" i="1"/>
  <c r="H15" i="1"/>
  <c r="F16" i="1"/>
  <c r="R16" i="1" s="1"/>
  <c r="N31" i="1"/>
  <c r="L24" i="1"/>
  <c r="L18" i="1"/>
  <c r="L21" i="1"/>
  <c r="L26" i="1"/>
  <c r="R25" i="1"/>
  <c r="R11" i="1"/>
  <c r="R17" i="1"/>
  <c r="R23" i="1"/>
  <c r="L11" i="1"/>
  <c r="F19" i="1"/>
  <c r="L19" i="1" s="1"/>
  <c r="J20" i="1"/>
  <c r="F22" i="1"/>
  <c r="L22" i="1" s="1"/>
  <c r="J23" i="1"/>
  <c r="F25" i="1"/>
  <c r="L25" i="1" s="1"/>
  <c r="F27" i="1"/>
  <c r="L27" i="1" s="1"/>
  <c r="J28" i="1"/>
  <c r="F30" i="1"/>
  <c r="R30" i="1" s="1"/>
  <c r="H14" i="1"/>
  <c r="N15" i="1"/>
  <c r="H17" i="1"/>
  <c r="N18" i="1"/>
  <c r="N21" i="1"/>
  <c r="N26" i="1"/>
  <c r="H30" i="1"/>
  <c r="D31" i="1"/>
  <c r="H31" i="1" s="1"/>
  <c r="F29" i="1"/>
  <c r="R29" i="1" s="1"/>
  <c r="E31" i="1"/>
  <c r="P31" i="1" s="1"/>
  <c r="F20" i="1"/>
  <c r="L20" i="1" s="1"/>
  <c r="F13" i="1"/>
  <c r="R13" i="1" s="1"/>
  <c r="H11" i="1"/>
  <c r="H16" i="1"/>
  <c r="H24" i="1"/>
  <c r="H29" i="1"/>
  <c r="F28" i="1"/>
  <c r="L28" i="1" s="1"/>
  <c r="J12" i="1"/>
  <c r="P12" i="1"/>
  <c r="P23" i="1"/>
  <c r="R12" i="1"/>
  <c r="J31" i="1" l="1"/>
  <c r="R19" i="1"/>
  <c r="R22" i="1"/>
  <c r="L16" i="1"/>
  <c r="L30" i="1"/>
  <c r="L13" i="1"/>
  <c r="R27" i="1"/>
  <c r="F31" i="1"/>
  <c r="R28" i="1"/>
  <c r="L29" i="1"/>
  <c r="R20" i="1"/>
  <c r="R31" i="1" l="1"/>
  <c r="L31" i="1"/>
</calcChain>
</file>

<file path=xl/sharedStrings.xml><?xml version="1.0" encoding="utf-8"?>
<sst xmlns="http://schemas.openxmlformats.org/spreadsheetml/2006/main" count="50" uniqueCount="35">
  <si>
    <t>TABEL 34</t>
  </si>
  <si>
    <t xml:space="preserve"> </t>
  </si>
  <si>
    <t>CAKUPAN KUNJUNGAN NEONATAL MENURUT JENIS KELAMIN, KECAMATAN, DAN PUSKESMAS</t>
  </si>
  <si>
    <t>NO</t>
  </si>
  <si>
    <t>KECAMATAN</t>
  </si>
  <si>
    <t>PUSKESMAS</t>
  </si>
  <si>
    <t xml:space="preserve">JUMLAH LAHIR HIDUP </t>
  </si>
  <si>
    <t>KUNJUNGAN NEONATAL 1 KALI (KN1)</t>
  </si>
  <si>
    <t>KUNJUNGAN NEONATAL 3 KALI (KN LENGKAP)</t>
  </si>
  <si>
    <t>L</t>
  </si>
  <si>
    <t>P</t>
  </si>
  <si>
    <t>L + P</t>
  </si>
  <si>
    <t>L 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</si>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</sst>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vertical="center"/>
    </xf>
    <xf numFmtId="165" fontId="2" fillId="2" borderId="14" xfId="1" applyNumberFormat="1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vertical="center"/>
    </xf>
    <xf numFmtId="165" fontId="2" fillId="2" borderId="18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165" fontId="2" fillId="2" borderId="19" xfId="1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vertical="center"/>
    </xf>
    <xf numFmtId="165" fontId="2" fillId="2" borderId="21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165" fontId="2" fillId="2" borderId="22" xfId="1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37" fontId="7" fillId="2" borderId="25" xfId="1" applyNumberFormat="1" applyFont="1" applyFill="1" applyBorder="1" applyAlignment="1">
      <alignment vertical="center"/>
    </xf>
    <xf numFmtId="165" fontId="7" fillId="2" borderId="25" xfId="1" applyNumberFormat="1" applyFont="1" applyFill="1" applyBorder="1" applyAlignment="1">
      <alignment vertical="center"/>
    </xf>
    <xf numFmtId="165" fontId="7" fillId="2" borderId="24" xfId="1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23"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230</v>
          </cell>
          <cell r="G12">
            <v>193</v>
          </cell>
        </row>
        <row r="13">
          <cell r="D13">
            <v>191</v>
          </cell>
          <cell r="G13">
            <v>171</v>
          </cell>
        </row>
        <row r="14">
          <cell r="D14">
            <v>221</v>
          </cell>
          <cell r="G14">
            <v>223</v>
          </cell>
        </row>
        <row r="15">
          <cell r="D15">
            <v>122</v>
          </cell>
          <cell r="G15">
            <v>144</v>
          </cell>
        </row>
        <row r="16">
          <cell r="D16">
            <v>134</v>
          </cell>
          <cell r="G16">
            <v>135</v>
          </cell>
        </row>
        <row r="17">
          <cell r="D17">
            <v>487</v>
          </cell>
          <cell r="G17">
            <v>555</v>
          </cell>
        </row>
        <row r="18">
          <cell r="D18">
            <v>222</v>
          </cell>
          <cell r="G18">
            <v>220</v>
          </cell>
        </row>
        <row r="19">
          <cell r="D19">
            <v>40</v>
          </cell>
          <cell r="G19">
            <v>38</v>
          </cell>
        </row>
        <row r="20">
          <cell r="D20">
            <v>88</v>
          </cell>
          <cell r="G20">
            <v>84</v>
          </cell>
        </row>
        <row r="21">
          <cell r="D21">
            <v>216</v>
          </cell>
          <cell r="G21">
            <v>192</v>
          </cell>
        </row>
        <row r="22">
          <cell r="D22">
            <v>97</v>
          </cell>
          <cell r="G22">
            <v>93</v>
          </cell>
        </row>
        <row r="23">
          <cell r="D23">
            <v>79</v>
          </cell>
          <cell r="G23">
            <v>71</v>
          </cell>
        </row>
        <row r="24">
          <cell r="D24">
            <v>162</v>
          </cell>
          <cell r="G24">
            <v>148</v>
          </cell>
        </row>
        <row r="25">
          <cell r="D25">
            <v>67</v>
          </cell>
          <cell r="G25">
            <v>78</v>
          </cell>
        </row>
        <row r="26">
          <cell r="D26">
            <v>164</v>
          </cell>
          <cell r="G26">
            <v>148</v>
          </cell>
        </row>
        <row r="27">
          <cell r="D27">
            <v>152</v>
          </cell>
          <cell r="G27">
            <v>164</v>
          </cell>
        </row>
        <row r="28">
          <cell r="D28">
            <v>109</v>
          </cell>
          <cell r="G28">
            <v>74</v>
          </cell>
        </row>
        <row r="29">
          <cell r="D29">
            <v>287</v>
          </cell>
          <cell r="G29">
            <v>308</v>
          </cell>
        </row>
        <row r="30">
          <cell r="D30">
            <v>100</v>
          </cell>
          <cell r="G30">
            <v>110</v>
          </cell>
        </row>
        <row r="31">
          <cell r="D31">
            <v>296</v>
          </cell>
          <cell r="G31">
            <v>242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90046-36E6-410D-8037-2F4AE66C460B}" name="Table994000" displayName="Table994000" ref="A10:R31" totalsRowShown="0" headerRowDxfId="22" dataDxfId="20" headerRowBorderDxfId="21" tableBorderDxfId="19" dataCellStyle="Comma [0]">
  <autoFilter ref="A10:R31" xr:uid="{7994D29C-F0E0-49D6-A672-6AEF7D7A2A78}"/>
  <tableColumns count="18">
    <tableColumn id="1" xr3:uid="{C56AF03C-9C7F-42B7-A683-30C2ECAF4CCD}" name="1" dataDxfId="18"/>
    <tableColumn id="2" xr3:uid="{759B9062-E980-40D2-A7F9-2C9A8968C1BB}" name="2" dataDxfId="17"/>
    <tableColumn id="3" xr3:uid="{36CE2DA4-E824-4647-BA0C-FC80A60F8DD9}" name="3" dataDxfId="16"/>
    <tableColumn id="4" xr3:uid="{D420380F-A060-4CB6-99C6-27105C98DE6C}" name="4" dataDxfId="15" dataCellStyle="Comma [0]"/>
    <tableColumn id="5" xr3:uid="{E8DE7260-C89F-4C41-9C0B-C8E64361FC93}" name="5" dataDxfId="14" dataCellStyle="Comma [0]"/>
    <tableColumn id="6" xr3:uid="{617A4421-D287-45E0-B1C5-A39398B5E272}" name="6" dataDxfId="13" dataCellStyle="Comma [0]"/>
    <tableColumn id="7" xr3:uid="{14FAF272-3CCC-4DF9-B1EC-D1AB174115D8}" name="7" dataDxfId="12" dataCellStyle="Comma [0]"/>
    <tableColumn id="8" xr3:uid="{2FCCC574-F56C-4592-9F96-E9643271615B}" name="8" dataDxfId="11" dataCellStyle="Comma [0]">
      <calculatedColumnFormula>G11/D11*100</calculatedColumnFormula>
    </tableColumn>
    <tableColumn id="9" xr3:uid="{DA53CC30-CDB2-421D-A420-9D91AA65341A}" name="9" dataDxfId="10" dataCellStyle="Comma [0]"/>
    <tableColumn id="10" xr3:uid="{C6FC93B6-2902-490F-ADA8-1CAA7215A16B}" name="10" dataDxfId="9" dataCellStyle="Comma [0]">
      <calculatedColumnFormula>I11/E11*100</calculatedColumnFormula>
    </tableColumn>
    <tableColumn id="11" xr3:uid="{89435FB5-B775-4881-9EA1-B400C2DD417F}" name="11" dataDxfId="8" dataCellStyle="Comma [0]"/>
    <tableColumn id="12" xr3:uid="{D536AE33-9714-426D-9E80-1CFBABE3F7AA}" name="12" dataDxfId="7" dataCellStyle="Comma [0]">
      <calculatedColumnFormula>K11/F11*100</calculatedColumnFormula>
    </tableColumn>
    <tableColumn id="13" xr3:uid="{6BFD6635-AE53-4551-A09C-FCFC4FCBF118}" name="13" dataDxfId="6" dataCellStyle="Comma [0]"/>
    <tableColumn id="14" xr3:uid="{90E86EDF-486B-4D15-A278-8F13E18BD718}" name="14" dataDxfId="5" dataCellStyle="Comma [0]">
      <calculatedColumnFormula>M11/D11*100</calculatedColumnFormula>
    </tableColumn>
    <tableColumn id="15" xr3:uid="{B3083C26-1117-4485-B7C3-012B51B9C547}" name="15" dataDxfId="4" dataCellStyle="Comma [0]"/>
    <tableColumn id="16" xr3:uid="{5EFF3B59-C23B-488E-ADA5-08BA23D4BE73}" name="16" dataDxfId="3" dataCellStyle="Comma [0]">
      <calculatedColumnFormula>O11/E11*100</calculatedColumnFormula>
    </tableColumn>
    <tableColumn id="17" xr3:uid="{A4BABD4C-4AE0-44DE-90ED-D8A05F5B1374}" name="17" dataDxfId="2" dataCellStyle="Comma [0]"/>
    <tableColumn id="18" xr3:uid="{BBD4475D-B26D-45F0-9DEF-E2F04C5EB2E2}" name="18" dataDxfId="1" dataCellStyle="Comma [0]">
      <calculatedColumnFormula>Q11/F11*100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19BD-4E84-4857-9887-F179E1CE7313}">
  <sheetPr codeName="Sheet84">
    <tabColor theme="4"/>
    <pageSetUpPr fitToPage="1"/>
  </sheetPr>
  <dimension ref="A1:R35"/>
  <sheetViews>
    <sheetView tabSelected="1" topLeftCell="A37" zoomScale="85" zoomScaleNormal="85" workbookViewId="0">
      <selection activeCell="K35" sqref="K35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4" width="10.33203125" style="2" bestFit="1" customWidth="1"/>
    <col min="5" max="6" width="10.33203125" style="2" customWidth="1"/>
    <col min="7" max="8" width="9.33203125" style="2" customWidth="1"/>
    <col min="9" max="9" width="10.88671875" style="2" customWidth="1"/>
    <col min="10" max="18" width="9.33203125" style="2" customWidth="1"/>
    <col min="19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0" width="10.33203125" style="2" bestFit="1" customWidth="1"/>
    <col min="261" max="262" width="10.33203125" style="2" customWidth="1"/>
    <col min="263" max="264" width="9.33203125" style="2" customWidth="1"/>
    <col min="265" max="265" width="10.88671875" style="2" customWidth="1"/>
    <col min="266" max="274" width="9.33203125" style="2" customWidth="1"/>
    <col min="275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6" width="10.33203125" style="2" bestFit="1" customWidth="1"/>
    <col min="517" max="518" width="10.33203125" style="2" customWidth="1"/>
    <col min="519" max="520" width="9.33203125" style="2" customWidth="1"/>
    <col min="521" max="521" width="10.88671875" style="2" customWidth="1"/>
    <col min="522" max="530" width="9.33203125" style="2" customWidth="1"/>
    <col min="531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2" width="10.33203125" style="2" bestFit="1" customWidth="1"/>
    <col min="773" max="774" width="10.33203125" style="2" customWidth="1"/>
    <col min="775" max="776" width="9.33203125" style="2" customWidth="1"/>
    <col min="777" max="777" width="10.88671875" style="2" customWidth="1"/>
    <col min="778" max="786" width="9.332031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28" width="10.33203125" style="2" bestFit="1" customWidth="1"/>
    <col min="1029" max="1030" width="10.33203125" style="2" customWidth="1"/>
    <col min="1031" max="1032" width="9.33203125" style="2" customWidth="1"/>
    <col min="1033" max="1033" width="10.88671875" style="2" customWidth="1"/>
    <col min="1034" max="1042" width="9.332031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4" width="10.33203125" style="2" bestFit="1" customWidth="1"/>
    <col min="1285" max="1286" width="10.33203125" style="2" customWidth="1"/>
    <col min="1287" max="1288" width="9.33203125" style="2" customWidth="1"/>
    <col min="1289" max="1289" width="10.88671875" style="2" customWidth="1"/>
    <col min="1290" max="1298" width="9.332031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0" width="10.33203125" style="2" bestFit="1" customWidth="1"/>
    <col min="1541" max="1542" width="10.33203125" style="2" customWidth="1"/>
    <col min="1543" max="1544" width="9.33203125" style="2" customWidth="1"/>
    <col min="1545" max="1545" width="10.88671875" style="2" customWidth="1"/>
    <col min="1546" max="1554" width="9.332031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6" width="10.33203125" style="2" bestFit="1" customWidth="1"/>
    <col min="1797" max="1798" width="10.33203125" style="2" customWidth="1"/>
    <col min="1799" max="1800" width="9.33203125" style="2" customWidth="1"/>
    <col min="1801" max="1801" width="10.88671875" style="2" customWidth="1"/>
    <col min="1802" max="1810" width="9.332031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2" width="10.33203125" style="2" bestFit="1" customWidth="1"/>
    <col min="2053" max="2054" width="10.33203125" style="2" customWidth="1"/>
    <col min="2055" max="2056" width="9.33203125" style="2" customWidth="1"/>
    <col min="2057" max="2057" width="10.88671875" style="2" customWidth="1"/>
    <col min="2058" max="2066" width="9.332031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08" width="10.33203125" style="2" bestFit="1" customWidth="1"/>
    <col min="2309" max="2310" width="10.33203125" style="2" customWidth="1"/>
    <col min="2311" max="2312" width="9.33203125" style="2" customWidth="1"/>
    <col min="2313" max="2313" width="10.88671875" style="2" customWidth="1"/>
    <col min="2314" max="2322" width="9.332031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4" width="10.33203125" style="2" bestFit="1" customWidth="1"/>
    <col min="2565" max="2566" width="10.33203125" style="2" customWidth="1"/>
    <col min="2567" max="2568" width="9.33203125" style="2" customWidth="1"/>
    <col min="2569" max="2569" width="10.88671875" style="2" customWidth="1"/>
    <col min="2570" max="2578" width="9.332031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0" width="10.33203125" style="2" bestFit="1" customWidth="1"/>
    <col min="2821" max="2822" width="10.33203125" style="2" customWidth="1"/>
    <col min="2823" max="2824" width="9.33203125" style="2" customWidth="1"/>
    <col min="2825" max="2825" width="10.88671875" style="2" customWidth="1"/>
    <col min="2826" max="2834" width="9.332031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6" width="10.33203125" style="2" bestFit="1" customWidth="1"/>
    <col min="3077" max="3078" width="10.33203125" style="2" customWidth="1"/>
    <col min="3079" max="3080" width="9.33203125" style="2" customWidth="1"/>
    <col min="3081" max="3081" width="10.88671875" style="2" customWidth="1"/>
    <col min="3082" max="3090" width="9.332031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2" width="10.33203125" style="2" bestFit="1" customWidth="1"/>
    <col min="3333" max="3334" width="10.33203125" style="2" customWidth="1"/>
    <col min="3335" max="3336" width="9.33203125" style="2" customWidth="1"/>
    <col min="3337" max="3337" width="10.88671875" style="2" customWidth="1"/>
    <col min="3338" max="3346" width="9.332031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88" width="10.33203125" style="2" bestFit="1" customWidth="1"/>
    <col min="3589" max="3590" width="10.33203125" style="2" customWidth="1"/>
    <col min="3591" max="3592" width="9.33203125" style="2" customWidth="1"/>
    <col min="3593" max="3593" width="10.88671875" style="2" customWidth="1"/>
    <col min="3594" max="3602" width="9.332031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4" width="10.33203125" style="2" bestFit="1" customWidth="1"/>
    <col min="3845" max="3846" width="10.33203125" style="2" customWidth="1"/>
    <col min="3847" max="3848" width="9.33203125" style="2" customWidth="1"/>
    <col min="3849" max="3849" width="10.88671875" style="2" customWidth="1"/>
    <col min="3850" max="3858" width="9.332031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0" width="10.33203125" style="2" bestFit="1" customWidth="1"/>
    <col min="4101" max="4102" width="10.33203125" style="2" customWidth="1"/>
    <col min="4103" max="4104" width="9.33203125" style="2" customWidth="1"/>
    <col min="4105" max="4105" width="10.88671875" style="2" customWidth="1"/>
    <col min="4106" max="4114" width="9.332031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6" width="10.33203125" style="2" bestFit="1" customWidth="1"/>
    <col min="4357" max="4358" width="10.33203125" style="2" customWidth="1"/>
    <col min="4359" max="4360" width="9.33203125" style="2" customWidth="1"/>
    <col min="4361" max="4361" width="10.88671875" style="2" customWidth="1"/>
    <col min="4362" max="4370" width="9.332031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2" width="10.33203125" style="2" bestFit="1" customWidth="1"/>
    <col min="4613" max="4614" width="10.33203125" style="2" customWidth="1"/>
    <col min="4615" max="4616" width="9.33203125" style="2" customWidth="1"/>
    <col min="4617" max="4617" width="10.88671875" style="2" customWidth="1"/>
    <col min="4618" max="4626" width="9.332031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68" width="10.33203125" style="2" bestFit="1" customWidth="1"/>
    <col min="4869" max="4870" width="10.33203125" style="2" customWidth="1"/>
    <col min="4871" max="4872" width="9.33203125" style="2" customWidth="1"/>
    <col min="4873" max="4873" width="10.88671875" style="2" customWidth="1"/>
    <col min="4874" max="4882" width="9.332031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4" width="10.33203125" style="2" bestFit="1" customWidth="1"/>
    <col min="5125" max="5126" width="10.33203125" style="2" customWidth="1"/>
    <col min="5127" max="5128" width="9.33203125" style="2" customWidth="1"/>
    <col min="5129" max="5129" width="10.88671875" style="2" customWidth="1"/>
    <col min="5130" max="5138" width="9.332031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0" width="10.33203125" style="2" bestFit="1" customWidth="1"/>
    <col min="5381" max="5382" width="10.33203125" style="2" customWidth="1"/>
    <col min="5383" max="5384" width="9.33203125" style="2" customWidth="1"/>
    <col min="5385" max="5385" width="10.88671875" style="2" customWidth="1"/>
    <col min="5386" max="5394" width="9.332031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6" width="10.33203125" style="2" bestFit="1" customWidth="1"/>
    <col min="5637" max="5638" width="10.33203125" style="2" customWidth="1"/>
    <col min="5639" max="5640" width="9.33203125" style="2" customWidth="1"/>
    <col min="5641" max="5641" width="10.88671875" style="2" customWidth="1"/>
    <col min="5642" max="5650" width="9.332031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2" width="10.33203125" style="2" bestFit="1" customWidth="1"/>
    <col min="5893" max="5894" width="10.33203125" style="2" customWidth="1"/>
    <col min="5895" max="5896" width="9.33203125" style="2" customWidth="1"/>
    <col min="5897" max="5897" width="10.88671875" style="2" customWidth="1"/>
    <col min="5898" max="5906" width="9.332031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48" width="10.33203125" style="2" bestFit="1" customWidth="1"/>
    <col min="6149" max="6150" width="10.33203125" style="2" customWidth="1"/>
    <col min="6151" max="6152" width="9.33203125" style="2" customWidth="1"/>
    <col min="6153" max="6153" width="10.88671875" style="2" customWidth="1"/>
    <col min="6154" max="6162" width="9.332031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4" width="10.33203125" style="2" bestFit="1" customWidth="1"/>
    <col min="6405" max="6406" width="10.33203125" style="2" customWidth="1"/>
    <col min="6407" max="6408" width="9.33203125" style="2" customWidth="1"/>
    <col min="6409" max="6409" width="10.88671875" style="2" customWidth="1"/>
    <col min="6410" max="6418" width="9.332031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0" width="10.33203125" style="2" bestFit="1" customWidth="1"/>
    <col min="6661" max="6662" width="10.33203125" style="2" customWidth="1"/>
    <col min="6663" max="6664" width="9.33203125" style="2" customWidth="1"/>
    <col min="6665" max="6665" width="10.88671875" style="2" customWidth="1"/>
    <col min="6666" max="6674" width="9.332031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6" width="10.33203125" style="2" bestFit="1" customWidth="1"/>
    <col min="6917" max="6918" width="10.33203125" style="2" customWidth="1"/>
    <col min="6919" max="6920" width="9.33203125" style="2" customWidth="1"/>
    <col min="6921" max="6921" width="10.88671875" style="2" customWidth="1"/>
    <col min="6922" max="6930" width="9.332031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2" width="10.33203125" style="2" bestFit="1" customWidth="1"/>
    <col min="7173" max="7174" width="10.33203125" style="2" customWidth="1"/>
    <col min="7175" max="7176" width="9.33203125" style="2" customWidth="1"/>
    <col min="7177" max="7177" width="10.88671875" style="2" customWidth="1"/>
    <col min="7178" max="7186" width="9.332031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28" width="10.33203125" style="2" bestFit="1" customWidth="1"/>
    <col min="7429" max="7430" width="10.33203125" style="2" customWidth="1"/>
    <col min="7431" max="7432" width="9.33203125" style="2" customWidth="1"/>
    <col min="7433" max="7433" width="10.88671875" style="2" customWidth="1"/>
    <col min="7434" max="7442" width="9.332031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4" width="10.33203125" style="2" bestFit="1" customWidth="1"/>
    <col min="7685" max="7686" width="10.33203125" style="2" customWidth="1"/>
    <col min="7687" max="7688" width="9.33203125" style="2" customWidth="1"/>
    <col min="7689" max="7689" width="10.88671875" style="2" customWidth="1"/>
    <col min="7690" max="7698" width="9.332031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0" width="10.33203125" style="2" bestFit="1" customWidth="1"/>
    <col min="7941" max="7942" width="10.33203125" style="2" customWidth="1"/>
    <col min="7943" max="7944" width="9.33203125" style="2" customWidth="1"/>
    <col min="7945" max="7945" width="10.88671875" style="2" customWidth="1"/>
    <col min="7946" max="7954" width="9.332031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6" width="10.33203125" style="2" bestFit="1" customWidth="1"/>
    <col min="8197" max="8198" width="10.33203125" style="2" customWidth="1"/>
    <col min="8199" max="8200" width="9.33203125" style="2" customWidth="1"/>
    <col min="8201" max="8201" width="10.88671875" style="2" customWidth="1"/>
    <col min="8202" max="8210" width="9.332031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2" width="10.33203125" style="2" bestFit="1" customWidth="1"/>
    <col min="8453" max="8454" width="10.33203125" style="2" customWidth="1"/>
    <col min="8455" max="8456" width="9.33203125" style="2" customWidth="1"/>
    <col min="8457" max="8457" width="10.88671875" style="2" customWidth="1"/>
    <col min="8458" max="8466" width="9.332031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08" width="10.33203125" style="2" bestFit="1" customWidth="1"/>
    <col min="8709" max="8710" width="10.33203125" style="2" customWidth="1"/>
    <col min="8711" max="8712" width="9.33203125" style="2" customWidth="1"/>
    <col min="8713" max="8713" width="10.88671875" style="2" customWidth="1"/>
    <col min="8714" max="8722" width="9.332031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4" width="10.33203125" style="2" bestFit="1" customWidth="1"/>
    <col min="8965" max="8966" width="10.33203125" style="2" customWidth="1"/>
    <col min="8967" max="8968" width="9.33203125" style="2" customWidth="1"/>
    <col min="8969" max="8969" width="10.88671875" style="2" customWidth="1"/>
    <col min="8970" max="8978" width="9.332031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0" width="10.33203125" style="2" bestFit="1" customWidth="1"/>
    <col min="9221" max="9222" width="10.33203125" style="2" customWidth="1"/>
    <col min="9223" max="9224" width="9.33203125" style="2" customWidth="1"/>
    <col min="9225" max="9225" width="10.88671875" style="2" customWidth="1"/>
    <col min="9226" max="9234" width="9.332031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6" width="10.33203125" style="2" bestFit="1" customWidth="1"/>
    <col min="9477" max="9478" width="10.33203125" style="2" customWidth="1"/>
    <col min="9479" max="9480" width="9.33203125" style="2" customWidth="1"/>
    <col min="9481" max="9481" width="10.88671875" style="2" customWidth="1"/>
    <col min="9482" max="9490" width="9.332031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2" width="10.33203125" style="2" bestFit="1" customWidth="1"/>
    <col min="9733" max="9734" width="10.33203125" style="2" customWidth="1"/>
    <col min="9735" max="9736" width="9.33203125" style="2" customWidth="1"/>
    <col min="9737" max="9737" width="10.88671875" style="2" customWidth="1"/>
    <col min="9738" max="9746" width="9.332031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88" width="10.33203125" style="2" bestFit="1" customWidth="1"/>
    <col min="9989" max="9990" width="10.33203125" style="2" customWidth="1"/>
    <col min="9991" max="9992" width="9.33203125" style="2" customWidth="1"/>
    <col min="9993" max="9993" width="10.88671875" style="2" customWidth="1"/>
    <col min="9994" max="10002" width="9.332031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4" width="10.33203125" style="2" bestFit="1" customWidth="1"/>
    <col min="10245" max="10246" width="10.33203125" style="2" customWidth="1"/>
    <col min="10247" max="10248" width="9.33203125" style="2" customWidth="1"/>
    <col min="10249" max="10249" width="10.88671875" style="2" customWidth="1"/>
    <col min="10250" max="10258" width="9.332031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0" width="10.33203125" style="2" bestFit="1" customWidth="1"/>
    <col min="10501" max="10502" width="10.33203125" style="2" customWidth="1"/>
    <col min="10503" max="10504" width="9.33203125" style="2" customWidth="1"/>
    <col min="10505" max="10505" width="10.88671875" style="2" customWidth="1"/>
    <col min="10506" max="10514" width="9.332031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6" width="10.33203125" style="2" bestFit="1" customWidth="1"/>
    <col min="10757" max="10758" width="10.33203125" style="2" customWidth="1"/>
    <col min="10759" max="10760" width="9.33203125" style="2" customWidth="1"/>
    <col min="10761" max="10761" width="10.88671875" style="2" customWidth="1"/>
    <col min="10762" max="10770" width="9.332031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2" width="10.33203125" style="2" bestFit="1" customWidth="1"/>
    <col min="11013" max="11014" width="10.33203125" style="2" customWidth="1"/>
    <col min="11015" max="11016" width="9.33203125" style="2" customWidth="1"/>
    <col min="11017" max="11017" width="10.88671875" style="2" customWidth="1"/>
    <col min="11018" max="11026" width="9.332031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68" width="10.33203125" style="2" bestFit="1" customWidth="1"/>
    <col min="11269" max="11270" width="10.33203125" style="2" customWidth="1"/>
    <col min="11271" max="11272" width="9.33203125" style="2" customWidth="1"/>
    <col min="11273" max="11273" width="10.88671875" style="2" customWidth="1"/>
    <col min="11274" max="11282" width="9.332031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4" width="10.33203125" style="2" bestFit="1" customWidth="1"/>
    <col min="11525" max="11526" width="10.33203125" style="2" customWidth="1"/>
    <col min="11527" max="11528" width="9.33203125" style="2" customWidth="1"/>
    <col min="11529" max="11529" width="10.88671875" style="2" customWidth="1"/>
    <col min="11530" max="11538" width="9.332031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0" width="10.33203125" style="2" bestFit="1" customWidth="1"/>
    <col min="11781" max="11782" width="10.33203125" style="2" customWidth="1"/>
    <col min="11783" max="11784" width="9.33203125" style="2" customWidth="1"/>
    <col min="11785" max="11785" width="10.88671875" style="2" customWidth="1"/>
    <col min="11786" max="11794" width="9.332031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6" width="10.33203125" style="2" bestFit="1" customWidth="1"/>
    <col min="12037" max="12038" width="10.33203125" style="2" customWidth="1"/>
    <col min="12039" max="12040" width="9.33203125" style="2" customWidth="1"/>
    <col min="12041" max="12041" width="10.88671875" style="2" customWidth="1"/>
    <col min="12042" max="12050" width="9.332031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2" width="10.33203125" style="2" bestFit="1" customWidth="1"/>
    <col min="12293" max="12294" width="10.33203125" style="2" customWidth="1"/>
    <col min="12295" max="12296" width="9.33203125" style="2" customWidth="1"/>
    <col min="12297" max="12297" width="10.88671875" style="2" customWidth="1"/>
    <col min="12298" max="12306" width="9.332031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48" width="10.33203125" style="2" bestFit="1" customWidth="1"/>
    <col min="12549" max="12550" width="10.33203125" style="2" customWidth="1"/>
    <col min="12551" max="12552" width="9.33203125" style="2" customWidth="1"/>
    <col min="12553" max="12553" width="10.88671875" style="2" customWidth="1"/>
    <col min="12554" max="12562" width="9.332031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4" width="10.33203125" style="2" bestFit="1" customWidth="1"/>
    <col min="12805" max="12806" width="10.33203125" style="2" customWidth="1"/>
    <col min="12807" max="12808" width="9.33203125" style="2" customWidth="1"/>
    <col min="12809" max="12809" width="10.88671875" style="2" customWidth="1"/>
    <col min="12810" max="12818" width="9.332031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0" width="10.33203125" style="2" bestFit="1" customWidth="1"/>
    <col min="13061" max="13062" width="10.33203125" style="2" customWidth="1"/>
    <col min="13063" max="13064" width="9.33203125" style="2" customWidth="1"/>
    <col min="13065" max="13065" width="10.88671875" style="2" customWidth="1"/>
    <col min="13066" max="13074" width="9.332031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6" width="10.33203125" style="2" bestFit="1" customWidth="1"/>
    <col min="13317" max="13318" width="10.33203125" style="2" customWidth="1"/>
    <col min="13319" max="13320" width="9.33203125" style="2" customWidth="1"/>
    <col min="13321" max="13321" width="10.88671875" style="2" customWidth="1"/>
    <col min="13322" max="13330" width="9.332031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2" width="10.33203125" style="2" bestFit="1" customWidth="1"/>
    <col min="13573" max="13574" width="10.33203125" style="2" customWidth="1"/>
    <col min="13575" max="13576" width="9.33203125" style="2" customWidth="1"/>
    <col min="13577" max="13577" width="10.88671875" style="2" customWidth="1"/>
    <col min="13578" max="13586" width="9.332031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28" width="10.33203125" style="2" bestFit="1" customWidth="1"/>
    <col min="13829" max="13830" width="10.33203125" style="2" customWidth="1"/>
    <col min="13831" max="13832" width="9.33203125" style="2" customWidth="1"/>
    <col min="13833" max="13833" width="10.88671875" style="2" customWidth="1"/>
    <col min="13834" max="13842" width="9.332031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4" width="10.33203125" style="2" bestFit="1" customWidth="1"/>
    <col min="14085" max="14086" width="10.33203125" style="2" customWidth="1"/>
    <col min="14087" max="14088" width="9.33203125" style="2" customWidth="1"/>
    <col min="14089" max="14089" width="10.88671875" style="2" customWidth="1"/>
    <col min="14090" max="14098" width="9.332031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0" width="10.33203125" style="2" bestFit="1" customWidth="1"/>
    <col min="14341" max="14342" width="10.33203125" style="2" customWidth="1"/>
    <col min="14343" max="14344" width="9.33203125" style="2" customWidth="1"/>
    <col min="14345" max="14345" width="10.88671875" style="2" customWidth="1"/>
    <col min="14346" max="14354" width="9.332031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6" width="10.33203125" style="2" bestFit="1" customWidth="1"/>
    <col min="14597" max="14598" width="10.33203125" style="2" customWidth="1"/>
    <col min="14599" max="14600" width="9.33203125" style="2" customWidth="1"/>
    <col min="14601" max="14601" width="10.88671875" style="2" customWidth="1"/>
    <col min="14602" max="14610" width="9.332031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2" width="10.33203125" style="2" bestFit="1" customWidth="1"/>
    <col min="14853" max="14854" width="10.33203125" style="2" customWidth="1"/>
    <col min="14855" max="14856" width="9.33203125" style="2" customWidth="1"/>
    <col min="14857" max="14857" width="10.88671875" style="2" customWidth="1"/>
    <col min="14858" max="14866" width="9.332031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08" width="10.33203125" style="2" bestFit="1" customWidth="1"/>
    <col min="15109" max="15110" width="10.33203125" style="2" customWidth="1"/>
    <col min="15111" max="15112" width="9.33203125" style="2" customWidth="1"/>
    <col min="15113" max="15113" width="10.88671875" style="2" customWidth="1"/>
    <col min="15114" max="15122" width="9.332031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4" width="10.33203125" style="2" bestFit="1" customWidth="1"/>
    <col min="15365" max="15366" width="10.33203125" style="2" customWidth="1"/>
    <col min="15367" max="15368" width="9.33203125" style="2" customWidth="1"/>
    <col min="15369" max="15369" width="10.88671875" style="2" customWidth="1"/>
    <col min="15370" max="15378" width="9.332031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0" width="10.33203125" style="2" bestFit="1" customWidth="1"/>
    <col min="15621" max="15622" width="10.33203125" style="2" customWidth="1"/>
    <col min="15623" max="15624" width="9.33203125" style="2" customWidth="1"/>
    <col min="15625" max="15625" width="10.88671875" style="2" customWidth="1"/>
    <col min="15626" max="15634" width="9.332031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6" width="10.33203125" style="2" bestFit="1" customWidth="1"/>
    <col min="15877" max="15878" width="10.33203125" style="2" customWidth="1"/>
    <col min="15879" max="15880" width="9.33203125" style="2" customWidth="1"/>
    <col min="15881" max="15881" width="10.88671875" style="2" customWidth="1"/>
    <col min="15882" max="15890" width="9.332031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2" width="10.33203125" style="2" bestFit="1" customWidth="1"/>
    <col min="16133" max="16134" width="10.33203125" style="2" customWidth="1"/>
    <col min="16135" max="16136" width="9.33203125" style="2" customWidth="1"/>
    <col min="16137" max="16137" width="10.88671875" style="2" customWidth="1"/>
    <col min="16138" max="16146" width="9.33203125" style="2" customWidth="1"/>
    <col min="16147" max="16384" width="9.109375" style="2"/>
  </cols>
  <sheetData>
    <row r="1" spans="1:18" x14ac:dyDescent="0.25">
      <c r="A1" s="1" t="s">
        <v>0</v>
      </c>
      <c r="C1" s="2" t="s">
        <v>1</v>
      </c>
    </row>
    <row r="3" spans="1:18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H4" s="5" t="str">
        <f>'[1]1'!E5</f>
        <v>KABUPATEN/KOTA</v>
      </c>
      <c r="I4" s="6" t="str">
        <f>'[1]1'!F5</f>
        <v>BULUKUMBA</v>
      </c>
      <c r="K4" s="5"/>
      <c r="L4" s="5"/>
    </row>
    <row r="5" spans="1:18" s="4" customFormat="1" ht="16.8" x14ac:dyDescent="0.25">
      <c r="H5" s="5" t="str">
        <f>'[1]1'!E6</f>
        <v xml:space="preserve">TAHUN </v>
      </c>
      <c r="I5" s="6">
        <f>'[1]1'!F6</f>
        <v>2021</v>
      </c>
      <c r="K5" s="5"/>
      <c r="L5" s="5"/>
    </row>
    <row r="6" spans="1:18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 x14ac:dyDescent="0.25">
      <c r="A7" s="47" t="s">
        <v>3</v>
      </c>
      <c r="B7" s="47" t="s">
        <v>4</v>
      </c>
      <c r="C7" s="47" t="s">
        <v>5</v>
      </c>
      <c r="D7" s="49" t="s">
        <v>6</v>
      </c>
      <c r="E7" s="50"/>
      <c r="F7" s="51"/>
      <c r="G7" s="55" t="s">
        <v>7</v>
      </c>
      <c r="H7" s="56"/>
      <c r="I7" s="56"/>
      <c r="J7" s="56"/>
      <c r="K7" s="56"/>
      <c r="L7" s="57"/>
      <c r="M7" s="55" t="s">
        <v>8</v>
      </c>
      <c r="N7" s="56"/>
      <c r="O7" s="57"/>
      <c r="P7" s="56"/>
      <c r="Q7" s="56"/>
      <c r="R7" s="57"/>
    </row>
    <row r="8" spans="1:18" ht="16.5" customHeight="1" x14ac:dyDescent="0.25">
      <c r="A8" s="47"/>
      <c r="B8" s="47"/>
      <c r="C8" s="47"/>
      <c r="D8" s="52"/>
      <c r="E8" s="53"/>
      <c r="F8" s="54"/>
      <c r="G8" s="46" t="s">
        <v>9</v>
      </c>
      <c r="H8" s="45"/>
      <c r="I8" s="46" t="s">
        <v>10</v>
      </c>
      <c r="J8" s="45"/>
      <c r="K8" s="46" t="s">
        <v>11</v>
      </c>
      <c r="L8" s="45"/>
      <c r="M8" s="46" t="s">
        <v>9</v>
      </c>
      <c r="N8" s="45"/>
      <c r="O8" s="44" t="s">
        <v>10</v>
      </c>
      <c r="P8" s="45"/>
      <c r="Q8" s="46" t="s">
        <v>11</v>
      </c>
      <c r="R8" s="45"/>
    </row>
    <row r="9" spans="1:18" ht="15.75" customHeight="1" x14ac:dyDescent="0.25">
      <c r="A9" s="48"/>
      <c r="B9" s="48"/>
      <c r="C9" s="48"/>
      <c r="D9" s="8" t="s">
        <v>9</v>
      </c>
      <c r="E9" s="8" t="s">
        <v>10</v>
      </c>
      <c r="F9" s="8" t="s">
        <v>12</v>
      </c>
      <c r="G9" s="9" t="s">
        <v>13</v>
      </c>
      <c r="H9" s="9" t="s">
        <v>14</v>
      </c>
      <c r="I9" s="9" t="s">
        <v>13</v>
      </c>
      <c r="J9" s="9" t="s">
        <v>14</v>
      </c>
      <c r="K9" s="9" t="s">
        <v>13</v>
      </c>
      <c r="L9" s="9" t="s">
        <v>14</v>
      </c>
      <c r="M9" s="9" t="s">
        <v>13</v>
      </c>
      <c r="N9" s="9" t="s">
        <v>14</v>
      </c>
      <c r="O9" s="9" t="s">
        <v>13</v>
      </c>
      <c r="P9" s="10" t="s">
        <v>14</v>
      </c>
      <c r="Q9" s="9" t="s">
        <v>13</v>
      </c>
      <c r="R9" s="9" t="s">
        <v>14</v>
      </c>
    </row>
    <row r="10" spans="1:18" x14ac:dyDescent="0.25">
      <c r="A10" s="11" t="s">
        <v>15</v>
      </c>
      <c r="B10" s="12" t="s">
        <v>16</v>
      </c>
      <c r="C10" s="12" t="s">
        <v>17</v>
      </c>
      <c r="D10" s="13" t="s">
        <v>18</v>
      </c>
      <c r="E10" s="13" t="s">
        <v>19</v>
      </c>
      <c r="F10" s="12" t="s">
        <v>20</v>
      </c>
      <c r="G10" s="12" t="s">
        <v>21</v>
      </c>
      <c r="H10" s="12" t="s">
        <v>22</v>
      </c>
      <c r="I10" s="12" t="s">
        <v>23</v>
      </c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  <c r="P10" s="11" t="s">
        <v>30</v>
      </c>
      <c r="Q10" s="12" t="s">
        <v>31</v>
      </c>
      <c r="R10" s="14" t="s">
        <v>32</v>
      </c>
    </row>
    <row r="11" spans="1:18" ht="18" customHeight="1" x14ac:dyDescent="0.25">
      <c r="A11" s="15">
        <f>'[1]9'!A9</f>
        <v>1</v>
      </c>
      <c r="B11" s="16" t="str">
        <f>'[1]9'!B9</f>
        <v>GANTARANG</v>
      </c>
      <c r="C11" s="16" t="str">
        <f>'[1]9'!C9</f>
        <v>1. PONRE</v>
      </c>
      <c r="D11" s="17">
        <f>'[1]20'!D12</f>
        <v>230</v>
      </c>
      <c r="E11" s="17">
        <f>'[1]20'!G12</f>
        <v>193</v>
      </c>
      <c r="F11" s="18">
        <f>SUM(D11:E11)</f>
        <v>423</v>
      </c>
      <c r="G11" s="18">
        <v>230</v>
      </c>
      <c r="H11" s="19">
        <f>G11/D11*100</f>
        <v>100</v>
      </c>
      <c r="I11" s="18">
        <v>193</v>
      </c>
      <c r="J11" s="19">
        <f t="shared" ref="J11:J30" si="0">I11/E11*100</f>
        <v>100</v>
      </c>
      <c r="K11" s="18">
        <f t="shared" ref="K11:K30" si="1">G11+I11</f>
        <v>423</v>
      </c>
      <c r="L11" s="19">
        <f t="shared" ref="L11:L19" si="2">K11/F11*100</f>
        <v>100</v>
      </c>
      <c r="M11" s="18">
        <v>227</v>
      </c>
      <c r="N11" s="19">
        <f>M11/D11*100</f>
        <v>98.695652173913047</v>
      </c>
      <c r="O11" s="18">
        <v>192</v>
      </c>
      <c r="P11" s="20">
        <f t="shared" ref="P11:P30" si="3">O11/E11*100</f>
        <v>99.481865284974091</v>
      </c>
      <c r="Q11" s="18">
        <f t="shared" ref="Q11:Q30" si="4">M11+O11</f>
        <v>419</v>
      </c>
      <c r="R11" s="21">
        <f t="shared" ref="R11:R30" si="5">Q11/F11*100</f>
        <v>99.054373522458633</v>
      </c>
    </row>
    <row r="12" spans="1:18" ht="20.100000000000001" customHeight="1" x14ac:dyDescent="0.25">
      <c r="A12" s="22"/>
      <c r="B12" s="23"/>
      <c r="C12" s="23" t="str">
        <f>'[1]9'!C10</f>
        <v>2. GATTARENG</v>
      </c>
      <c r="D12" s="24">
        <f>'[1]20'!D13</f>
        <v>191</v>
      </c>
      <c r="E12" s="24">
        <f>'[1]20'!G13</f>
        <v>171</v>
      </c>
      <c r="F12" s="24">
        <f>SUM(D12:E12)</f>
        <v>362</v>
      </c>
      <c r="G12" s="24">
        <v>191</v>
      </c>
      <c r="H12" s="25">
        <f t="shared" ref="H12:H30" si="6">G12/D12*100</f>
        <v>100</v>
      </c>
      <c r="I12" s="24">
        <v>171</v>
      </c>
      <c r="J12" s="25">
        <f>I12/E12*100</f>
        <v>100</v>
      </c>
      <c r="K12" s="24">
        <f t="shared" si="1"/>
        <v>362</v>
      </c>
      <c r="L12" s="25">
        <f t="shared" si="2"/>
        <v>100</v>
      </c>
      <c r="M12" s="24">
        <v>201</v>
      </c>
      <c r="N12" s="25">
        <f t="shared" ref="N12:N30" si="7">M12/D12*100</f>
        <v>105.23560209424083</v>
      </c>
      <c r="O12" s="24">
        <v>170</v>
      </c>
      <c r="P12" s="26">
        <f t="shared" si="3"/>
        <v>99.415204678362571</v>
      </c>
      <c r="Q12" s="24">
        <f t="shared" si="4"/>
        <v>371</v>
      </c>
      <c r="R12" s="27">
        <f t="shared" si="5"/>
        <v>102.48618784530387</v>
      </c>
    </row>
    <row r="13" spans="1:18" ht="20.100000000000001" customHeight="1" x14ac:dyDescent="0.25">
      <c r="A13" s="22"/>
      <c r="B13" s="23"/>
      <c r="C13" s="23" t="str">
        <f>'[1]9'!C11</f>
        <v>3. BONTONYELENG</v>
      </c>
      <c r="D13" s="24">
        <f>'[1]20'!D14</f>
        <v>221</v>
      </c>
      <c r="E13" s="24">
        <f>'[1]20'!G14</f>
        <v>223</v>
      </c>
      <c r="F13" s="24">
        <f t="shared" ref="F13:F30" si="8">SUM(D13:E13)</f>
        <v>444</v>
      </c>
      <c r="G13" s="24">
        <v>221</v>
      </c>
      <c r="H13" s="25">
        <f t="shared" si="6"/>
        <v>100</v>
      </c>
      <c r="I13" s="24">
        <v>223</v>
      </c>
      <c r="J13" s="25">
        <f t="shared" si="0"/>
        <v>100</v>
      </c>
      <c r="K13" s="24">
        <f t="shared" si="1"/>
        <v>444</v>
      </c>
      <c r="L13" s="25">
        <f t="shared" si="2"/>
        <v>100</v>
      </c>
      <c r="M13" s="24">
        <v>216</v>
      </c>
      <c r="N13" s="25">
        <f t="shared" si="7"/>
        <v>97.737556561085967</v>
      </c>
      <c r="O13" s="24">
        <v>211</v>
      </c>
      <c r="P13" s="26">
        <f t="shared" si="3"/>
        <v>94.618834080717491</v>
      </c>
      <c r="Q13" s="24">
        <f t="shared" si="4"/>
        <v>427</v>
      </c>
      <c r="R13" s="27">
        <f t="shared" si="5"/>
        <v>96.171171171171167</v>
      </c>
    </row>
    <row r="14" spans="1:18" ht="20.100000000000001" customHeight="1" x14ac:dyDescent="0.25">
      <c r="A14" s="22">
        <f>'[1]9'!A12</f>
        <v>2</v>
      </c>
      <c r="B14" s="23" t="str">
        <f>'[1]9'!B12</f>
        <v>KINDANG</v>
      </c>
      <c r="C14" s="23" t="str">
        <f>'[1]9'!C12</f>
        <v>4. BORONG RAPPOA</v>
      </c>
      <c r="D14" s="24">
        <f>'[1]20'!D15</f>
        <v>122</v>
      </c>
      <c r="E14" s="24">
        <f>'[1]20'!G15</f>
        <v>144</v>
      </c>
      <c r="F14" s="24">
        <f t="shared" si="8"/>
        <v>266</v>
      </c>
      <c r="G14" s="24">
        <v>122</v>
      </c>
      <c r="H14" s="25">
        <f t="shared" si="6"/>
        <v>100</v>
      </c>
      <c r="I14" s="24">
        <v>144</v>
      </c>
      <c r="J14" s="25">
        <f t="shared" si="0"/>
        <v>100</v>
      </c>
      <c r="K14" s="24">
        <f t="shared" si="1"/>
        <v>266</v>
      </c>
      <c r="L14" s="25">
        <f t="shared" si="2"/>
        <v>100</v>
      </c>
      <c r="M14" s="24">
        <v>121</v>
      </c>
      <c r="N14" s="25">
        <f t="shared" si="7"/>
        <v>99.180327868852459</v>
      </c>
      <c r="O14" s="24">
        <v>130</v>
      </c>
      <c r="P14" s="26">
        <f t="shared" si="3"/>
        <v>90.277777777777786</v>
      </c>
      <c r="Q14" s="24">
        <f t="shared" si="4"/>
        <v>251</v>
      </c>
      <c r="R14" s="27">
        <f t="shared" si="5"/>
        <v>94.360902255639104</v>
      </c>
    </row>
    <row r="15" spans="1:18" ht="20.100000000000001" customHeight="1" x14ac:dyDescent="0.25">
      <c r="A15" s="22"/>
      <c r="B15" s="23"/>
      <c r="C15" s="23" t="str">
        <f>'[1]9'!C13</f>
        <v>5. BALIBO</v>
      </c>
      <c r="D15" s="24">
        <f>'[1]20'!D16</f>
        <v>134</v>
      </c>
      <c r="E15" s="24">
        <f>'[1]20'!G16</f>
        <v>135</v>
      </c>
      <c r="F15" s="24">
        <f t="shared" si="8"/>
        <v>269</v>
      </c>
      <c r="G15" s="24">
        <v>134</v>
      </c>
      <c r="H15" s="25">
        <f t="shared" si="6"/>
        <v>100</v>
      </c>
      <c r="I15" s="24">
        <v>135</v>
      </c>
      <c r="J15" s="25">
        <f t="shared" si="0"/>
        <v>100</v>
      </c>
      <c r="K15" s="24">
        <f t="shared" si="1"/>
        <v>269</v>
      </c>
      <c r="L15" s="25">
        <f t="shared" si="2"/>
        <v>100</v>
      </c>
      <c r="M15" s="24">
        <v>130</v>
      </c>
      <c r="N15" s="25">
        <f t="shared" si="7"/>
        <v>97.014925373134332</v>
      </c>
      <c r="O15" s="24">
        <v>147</v>
      </c>
      <c r="P15" s="26">
        <f t="shared" si="3"/>
        <v>108.88888888888889</v>
      </c>
      <c r="Q15" s="24">
        <f t="shared" si="4"/>
        <v>277</v>
      </c>
      <c r="R15" s="27">
        <f t="shared" si="5"/>
        <v>102.97397769516729</v>
      </c>
    </row>
    <row r="16" spans="1:18" ht="20.100000000000001" customHeight="1" x14ac:dyDescent="0.25">
      <c r="A16" s="22">
        <f>'[1]9'!A14</f>
        <v>3</v>
      </c>
      <c r="B16" s="23" t="str">
        <f>'[1]9'!B14</f>
        <v>UJUNG BULU</v>
      </c>
      <c r="C16" s="23" t="str">
        <f>'[1]9'!C14</f>
        <v>6. CAILE</v>
      </c>
      <c r="D16" s="24">
        <f>'[1]20'!D17</f>
        <v>487</v>
      </c>
      <c r="E16" s="24">
        <f>'[1]20'!G17</f>
        <v>555</v>
      </c>
      <c r="F16" s="24">
        <f t="shared" si="8"/>
        <v>1042</v>
      </c>
      <c r="G16" s="24">
        <v>487</v>
      </c>
      <c r="H16" s="25">
        <f t="shared" si="6"/>
        <v>100</v>
      </c>
      <c r="I16" s="24">
        <v>555</v>
      </c>
      <c r="J16" s="25">
        <f>I16/E16*100</f>
        <v>100</v>
      </c>
      <c r="K16" s="24">
        <f t="shared" si="1"/>
        <v>1042</v>
      </c>
      <c r="L16" s="25">
        <f t="shared" si="2"/>
        <v>100</v>
      </c>
      <c r="M16" s="24">
        <v>475</v>
      </c>
      <c r="N16" s="25">
        <f t="shared" si="7"/>
        <v>97.5359342915811</v>
      </c>
      <c r="O16" s="24">
        <v>518</v>
      </c>
      <c r="P16" s="26">
        <f t="shared" si="3"/>
        <v>93.333333333333329</v>
      </c>
      <c r="Q16" s="24">
        <f t="shared" si="4"/>
        <v>993</v>
      </c>
      <c r="R16" s="27">
        <f t="shared" si="5"/>
        <v>95.297504798464487</v>
      </c>
    </row>
    <row r="17" spans="1:18" ht="20.100000000000001" customHeight="1" x14ac:dyDescent="0.25">
      <c r="A17" s="22">
        <f>'[1]9'!A15</f>
        <v>4</v>
      </c>
      <c r="B17" s="23" t="str">
        <f>'[1]9'!B15</f>
        <v>UJUNG LOE</v>
      </c>
      <c r="C17" s="23" t="str">
        <f>'[1]9'!C15</f>
        <v>7. UJUNG LOE</v>
      </c>
      <c r="D17" s="24">
        <f>'[1]20'!D18</f>
        <v>222</v>
      </c>
      <c r="E17" s="24">
        <f>'[1]20'!G18</f>
        <v>220</v>
      </c>
      <c r="F17" s="24">
        <f t="shared" si="8"/>
        <v>442</v>
      </c>
      <c r="G17" s="24">
        <v>222</v>
      </c>
      <c r="H17" s="25">
        <f t="shared" si="6"/>
        <v>100</v>
      </c>
      <c r="I17" s="24">
        <v>220</v>
      </c>
      <c r="J17" s="25">
        <f t="shared" si="0"/>
        <v>100</v>
      </c>
      <c r="K17" s="24">
        <f t="shared" si="1"/>
        <v>442</v>
      </c>
      <c r="L17" s="25">
        <f t="shared" si="2"/>
        <v>100</v>
      </c>
      <c r="M17" s="24">
        <v>208</v>
      </c>
      <c r="N17" s="25">
        <f t="shared" si="7"/>
        <v>93.693693693693689</v>
      </c>
      <c r="O17" s="24">
        <v>202</v>
      </c>
      <c r="P17" s="26">
        <f t="shared" si="3"/>
        <v>91.818181818181827</v>
      </c>
      <c r="Q17" s="24">
        <f t="shared" si="4"/>
        <v>410</v>
      </c>
      <c r="R17" s="27">
        <f t="shared" si="5"/>
        <v>92.76018099547511</v>
      </c>
    </row>
    <row r="18" spans="1:18" ht="20.100000000000001" customHeight="1" x14ac:dyDescent="0.25">
      <c r="A18" s="22"/>
      <c r="B18" s="23"/>
      <c r="C18" s="23" t="str">
        <f>'[1]9'!C16</f>
        <v>8. MANYAMPA</v>
      </c>
      <c r="D18" s="24">
        <f>'[1]20'!D19</f>
        <v>40</v>
      </c>
      <c r="E18" s="24">
        <f>'[1]20'!G19</f>
        <v>38</v>
      </c>
      <c r="F18" s="24">
        <f t="shared" si="8"/>
        <v>78</v>
      </c>
      <c r="G18" s="24">
        <v>40</v>
      </c>
      <c r="H18" s="25">
        <f t="shared" si="6"/>
        <v>100</v>
      </c>
      <c r="I18" s="24">
        <v>38</v>
      </c>
      <c r="J18" s="25">
        <f t="shared" si="0"/>
        <v>100</v>
      </c>
      <c r="K18" s="24">
        <f t="shared" si="1"/>
        <v>78</v>
      </c>
      <c r="L18" s="25">
        <f t="shared" si="2"/>
        <v>100</v>
      </c>
      <c r="M18" s="24">
        <v>33</v>
      </c>
      <c r="N18" s="25">
        <f t="shared" si="7"/>
        <v>82.5</v>
      </c>
      <c r="O18" s="24">
        <v>36</v>
      </c>
      <c r="P18" s="26">
        <f t="shared" si="3"/>
        <v>94.73684210526315</v>
      </c>
      <c r="Q18" s="24">
        <f t="shared" si="4"/>
        <v>69</v>
      </c>
      <c r="R18" s="27">
        <f t="shared" si="5"/>
        <v>88.461538461538453</v>
      </c>
    </row>
    <row r="19" spans="1:18" ht="20.100000000000001" customHeight="1" x14ac:dyDescent="0.25">
      <c r="A19" s="22"/>
      <c r="B19" s="23"/>
      <c r="C19" s="23" t="str">
        <f>'[1]9'!C17</f>
        <v>9. PALANGISANG</v>
      </c>
      <c r="D19" s="24">
        <f>'[1]20'!D20</f>
        <v>88</v>
      </c>
      <c r="E19" s="24">
        <f>'[1]20'!G20</f>
        <v>84</v>
      </c>
      <c r="F19" s="24">
        <f t="shared" si="8"/>
        <v>172</v>
      </c>
      <c r="G19" s="24">
        <v>88</v>
      </c>
      <c r="H19" s="25">
        <f t="shared" si="6"/>
        <v>100</v>
      </c>
      <c r="I19" s="24">
        <v>84</v>
      </c>
      <c r="J19" s="25">
        <f t="shared" si="0"/>
        <v>100</v>
      </c>
      <c r="K19" s="24">
        <f t="shared" si="1"/>
        <v>172</v>
      </c>
      <c r="L19" s="25">
        <f t="shared" si="2"/>
        <v>100</v>
      </c>
      <c r="M19" s="24">
        <v>81</v>
      </c>
      <c r="N19" s="25">
        <f t="shared" si="7"/>
        <v>92.045454545454547</v>
      </c>
      <c r="O19" s="24">
        <v>79</v>
      </c>
      <c r="P19" s="26">
        <f t="shared" si="3"/>
        <v>94.047619047619051</v>
      </c>
      <c r="Q19" s="24">
        <f t="shared" si="4"/>
        <v>160</v>
      </c>
      <c r="R19" s="27">
        <f t="shared" si="5"/>
        <v>93.023255813953483</v>
      </c>
    </row>
    <row r="20" spans="1:18" ht="20.100000000000001" customHeight="1" x14ac:dyDescent="0.25">
      <c r="A20" s="22">
        <f>'[1]9'!A18</f>
        <v>5</v>
      </c>
      <c r="B20" s="23" t="str">
        <f>'[1]9'!B18</f>
        <v>BONTO BAHARI</v>
      </c>
      <c r="C20" s="23" t="str">
        <f>'[1]9'!C18</f>
        <v>10. BONTO BAHARI</v>
      </c>
      <c r="D20" s="24">
        <f>'[1]20'!D21</f>
        <v>216</v>
      </c>
      <c r="E20" s="24">
        <f>'[1]20'!G21</f>
        <v>192</v>
      </c>
      <c r="F20" s="24">
        <f t="shared" si="8"/>
        <v>408</v>
      </c>
      <c r="G20" s="24">
        <v>216</v>
      </c>
      <c r="H20" s="25">
        <f t="shared" si="6"/>
        <v>100</v>
      </c>
      <c r="I20" s="24">
        <v>192</v>
      </c>
      <c r="J20" s="25">
        <f t="shared" si="0"/>
        <v>100</v>
      </c>
      <c r="K20" s="24">
        <f t="shared" si="1"/>
        <v>408</v>
      </c>
      <c r="L20" s="25">
        <f>K20/F20*100</f>
        <v>100</v>
      </c>
      <c r="M20" s="24">
        <v>208</v>
      </c>
      <c r="N20" s="25">
        <f t="shared" si="7"/>
        <v>96.296296296296291</v>
      </c>
      <c r="O20" s="24">
        <v>181</v>
      </c>
      <c r="P20" s="26">
        <f t="shared" si="3"/>
        <v>94.270833333333343</v>
      </c>
      <c r="Q20" s="24">
        <f t="shared" si="4"/>
        <v>389</v>
      </c>
      <c r="R20" s="27">
        <f t="shared" si="5"/>
        <v>95.343137254901961</v>
      </c>
    </row>
    <row r="21" spans="1:18" ht="20.100000000000001" customHeight="1" x14ac:dyDescent="0.25">
      <c r="A21" s="22">
        <f>'[1]9'!A19</f>
        <v>6</v>
      </c>
      <c r="B21" s="23" t="str">
        <f>'[1]9'!B19</f>
        <v>BONTO TIRO</v>
      </c>
      <c r="C21" s="23" t="str">
        <f>'[1]9'!C19</f>
        <v>11.BONTO TIRO</v>
      </c>
      <c r="D21" s="24">
        <f>'[1]20'!D22</f>
        <v>97</v>
      </c>
      <c r="E21" s="24">
        <f>'[1]20'!G22</f>
        <v>93</v>
      </c>
      <c r="F21" s="24">
        <f t="shared" si="8"/>
        <v>190</v>
      </c>
      <c r="G21" s="24">
        <v>97</v>
      </c>
      <c r="H21" s="25">
        <f t="shared" si="6"/>
        <v>100</v>
      </c>
      <c r="I21" s="24">
        <v>93</v>
      </c>
      <c r="J21" s="25">
        <f t="shared" si="0"/>
        <v>100</v>
      </c>
      <c r="K21" s="24">
        <f t="shared" si="1"/>
        <v>190</v>
      </c>
      <c r="L21" s="25">
        <f t="shared" ref="L21:L30" si="9">K21/F21*100</f>
        <v>100</v>
      </c>
      <c r="M21" s="24">
        <v>95</v>
      </c>
      <c r="N21" s="25">
        <f t="shared" si="7"/>
        <v>97.9381443298969</v>
      </c>
      <c r="O21" s="24">
        <v>90</v>
      </c>
      <c r="P21" s="26">
        <f t="shared" si="3"/>
        <v>96.774193548387103</v>
      </c>
      <c r="Q21" s="24">
        <f t="shared" si="4"/>
        <v>185</v>
      </c>
      <c r="R21" s="27">
        <f t="shared" si="5"/>
        <v>97.368421052631575</v>
      </c>
    </row>
    <row r="22" spans="1:18" ht="20.100000000000001" customHeight="1" x14ac:dyDescent="0.25">
      <c r="A22" s="22"/>
      <c r="B22" s="23"/>
      <c r="C22" s="23" t="str">
        <f>'[1]9'!C20</f>
        <v>12. BATANG</v>
      </c>
      <c r="D22" s="24">
        <f>'[1]20'!D23</f>
        <v>79</v>
      </c>
      <c r="E22" s="24">
        <f>'[1]20'!G23</f>
        <v>71</v>
      </c>
      <c r="F22" s="24">
        <f t="shared" si="8"/>
        <v>150</v>
      </c>
      <c r="G22" s="24">
        <v>79</v>
      </c>
      <c r="H22" s="25">
        <f>G22/D22*100</f>
        <v>100</v>
      </c>
      <c r="I22" s="24">
        <v>71</v>
      </c>
      <c r="J22" s="25">
        <f t="shared" si="0"/>
        <v>100</v>
      </c>
      <c r="K22" s="24">
        <f t="shared" si="1"/>
        <v>150</v>
      </c>
      <c r="L22" s="25">
        <f t="shared" si="9"/>
        <v>100</v>
      </c>
      <c r="M22" s="24">
        <v>79</v>
      </c>
      <c r="N22" s="25">
        <f>M22/D22*100</f>
        <v>100</v>
      </c>
      <c r="O22" s="24">
        <v>71</v>
      </c>
      <c r="P22" s="26">
        <f t="shared" si="3"/>
        <v>100</v>
      </c>
      <c r="Q22" s="24">
        <f t="shared" si="4"/>
        <v>150</v>
      </c>
      <c r="R22" s="27">
        <f t="shared" si="5"/>
        <v>100</v>
      </c>
    </row>
    <row r="23" spans="1:18" ht="20.100000000000001" customHeight="1" x14ac:dyDescent="0.25">
      <c r="A23" s="22">
        <f>'[1]9'!A21</f>
        <v>7</v>
      </c>
      <c r="B23" s="23" t="str">
        <f>'[1]9'!B21</f>
        <v>HERLANG</v>
      </c>
      <c r="C23" s="23" t="str">
        <f>'[1]9'!C21</f>
        <v>13. HERLANG</v>
      </c>
      <c r="D23" s="24">
        <f>'[1]20'!D24</f>
        <v>162</v>
      </c>
      <c r="E23" s="24">
        <f>'[1]20'!G24</f>
        <v>148</v>
      </c>
      <c r="F23" s="24">
        <f t="shared" si="8"/>
        <v>310</v>
      </c>
      <c r="G23" s="24">
        <v>162</v>
      </c>
      <c r="H23" s="25">
        <f t="shared" si="6"/>
        <v>100</v>
      </c>
      <c r="I23" s="24">
        <v>148</v>
      </c>
      <c r="J23" s="25">
        <f t="shared" si="0"/>
        <v>100</v>
      </c>
      <c r="K23" s="24">
        <f t="shared" si="1"/>
        <v>310</v>
      </c>
      <c r="L23" s="25">
        <f t="shared" si="9"/>
        <v>100</v>
      </c>
      <c r="M23" s="24">
        <v>162</v>
      </c>
      <c r="N23" s="25">
        <f t="shared" si="7"/>
        <v>100</v>
      </c>
      <c r="O23" s="24">
        <v>148</v>
      </c>
      <c r="P23" s="26">
        <f t="shared" si="3"/>
        <v>100</v>
      </c>
      <c r="Q23" s="24">
        <f t="shared" si="4"/>
        <v>310</v>
      </c>
      <c r="R23" s="27">
        <f t="shared" si="5"/>
        <v>100</v>
      </c>
    </row>
    <row r="24" spans="1:18" ht="20.100000000000001" customHeight="1" x14ac:dyDescent="0.25">
      <c r="A24" s="22"/>
      <c r="B24" s="23"/>
      <c r="C24" s="23" t="str">
        <f>'[1]9'!C22</f>
        <v>14. KARASSING</v>
      </c>
      <c r="D24" s="24">
        <f>'[1]20'!D25</f>
        <v>67</v>
      </c>
      <c r="E24" s="24">
        <f>'[1]20'!G25</f>
        <v>78</v>
      </c>
      <c r="F24" s="24">
        <f t="shared" si="8"/>
        <v>145</v>
      </c>
      <c r="G24" s="24">
        <v>67</v>
      </c>
      <c r="H24" s="25">
        <f t="shared" si="6"/>
        <v>100</v>
      </c>
      <c r="I24" s="24">
        <v>78</v>
      </c>
      <c r="J24" s="25">
        <f t="shared" si="0"/>
        <v>100</v>
      </c>
      <c r="K24" s="24">
        <f t="shared" si="1"/>
        <v>145</v>
      </c>
      <c r="L24" s="25">
        <f t="shared" si="9"/>
        <v>100</v>
      </c>
      <c r="M24" s="24">
        <v>65</v>
      </c>
      <c r="N24" s="25">
        <f t="shared" si="7"/>
        <v>97.014925373134332</v>
      </c>
      <c r="O24" s="24">
        <v>65</v>
      </c>
      <c r="P24" s="26">
        <f t="shared" si="3"/>
        <v>83.333333333333343</v>
      </c>
      <c r="Q24" s="24">
        <f t="shared" si="4"/>
        <v>130</v>
      </c>
      <c r="R24" s="27">
        <f t="shared" si="5"/>
        <v>89.65517241379311</v>
      </c>
    </row>
    <row r="25" spans="1:18" ht="20.100000000000001" customHeight="1" x14ac:dyDescent="0.25">
      <c r="A25" s="22">
        <f>'[1]9'!A23</f>
        <v>8</v>
      </c>
      <c r="B25" s="23" t="str">
        <f>'[1]9'!B23</f>
        <v>KAJANG</v>
      </c>
      <c r="C25" s="23" t="str">
        <f>'[1]9'!C23</f>
        <v>15.KAJANG</v>
      </c>
      <c r="D25" s="24">
        <f>'[1]20'!D26</f>
        <v>164</v>
      </c>
      <c r="E25" s="24">
        <f>'[1]20'!G26</f>
        <v>148</v>
      </c>
      <c r="F25" s="24">
        <f t="shared" si="8"/>
        <v>312</v>
      </c>
      <c r="G25" s="24">
        <v>164</v>
      </c>
      <c r="H25" s="25">
        <f t="shared" si="6"/>
        <v>100</v>
      </c>
      <c r="I25" s="24">
        <v>148</v>
      </c>
      <c r="J25" s="25">
        <f>I25/E25*100</f>
        <v>100</v>
      </c>
      <c r="K25" s="24">
        <f t="shared" si="1"/>
        <v>312</v>
      </c>
      <c r="L25" s="25">
        <f t="shared" si="9"/>
        <v>100</v>
      </c>
      <c r="M25" s="24">
        <v>170</v>
      </c>
      <c r="N25" s="25">
        <f t="shared" si="7"/>
        <v>103.65853658536585</v>
      </c>
      <c r="O25" s="24">
        <v>145</v>
      </c>
      <c r="P25" s="26">
        <f>O25/E25*100</f>
        <v>97.972972972972968</v>
      </c>
      <c r="Q25" s="24">
        <f t="shared" si="4"/>
        <v>315</v>
      </c>
      <c r="R25" s="27">
        <f t="shared" si="5"/>
        <v>100.96153846153845</v>
      </c>
    </row>
    <row r="26" spans="1:18" ht="20.100000000000001" customHeight="1" x14ac:dyDescent="0.25">
      <c r="A26" s="22"/>
      <c r="B26" s="23"/>
      <c r="C26" s="23" t="str">
        <f>'[1]9'!C24</f>
        <v>16. LEMBANNA</v>
      </c>
      <c r="D26" s="24">
        <f>'[1]20'!D27</f>
        <v>152</v>
      </c>
      <c r="E26" s="24">
        <f>'[1]20'!G27</f>
        <v>164</v>
      </c>
      <c r="F26" s="24">
        <f t="shared" si="8"/>
        <v>316</v>
      </c>
      <c r="G26" s="24">
        <v>152</v>
      </c>
      <c r="H26" s="25">
        <f t="shared" si="6"/>
        <v>100</v>
      </c>
      <c r="I26" s="24">
        <v>164</v>
      </c>
      <c r="J26" s="25">
        <f t="shared" si="0"/>
        <v>100</v>
      </c>
      <c r="K26" s="24">
        <f t="shared" si="1"/>
        <v>316</v>
      </c>
      <c r="L26" s="25">
        <f t="shared" si="9"/>
        <v>100</v>
      </c>
      <c r="M26" s="24">
        <v>152</v>
      </c>
      <c r="N26" s="25">
        <f t="shared" si="7"/>
        <v>100</v>
      </c>
      <c r="O26" s="24">
        <v>162</v>
      </c>
      <c r="P26" s="26">
        <f t="shared" si="3"/>
        <v>98.780487804878049</v>
      </c>
      <c r="Q26" s="24">
        <f t="shared" si="4"/>
        <v>314</v>
      </c>
      <c r="R26" s="27">
        <f t="shared" si="5"/>
        <v>99.367088607594937</v>
      </c>
    </row>
    <row r="27" spans="1:18" ht="20.100000000000001" customHeight="1" x14ac:dyDescent="0.25">
      <c r="A27" s="22"/>
      <c r="B27" s="23"/>
      <c r="C27" s="23" t="str">
        <f>'[1]9'!C25</f>
        <v>17.TANAH TOA</v>
      </c>
      <c r="D27" s="24">
        <f>'[1]20'!D28</f>
        <v>109</v>
      </c>
      <c r="E27" s="24">
        <f>'[1]20'!G28</f>
        <v>74</v>
      </c>
      <c r="F27" s="24">
        <f t="shared" si="8"/>
        <v>183</v>
      </c>
      <c r="G27" s="24">
        <v>109</v>
      </c>
      <c r="H27" s="25">
        <f t="shared" si="6"/>
        <v>100</v>
      </c>
      <c r="I27" s="24">
        <v>74</v>
      </c>
      <c r="J27" s="25">
        <f t="shared" si="0"/>
        <v>100</v>
      </c>
      <c r="K27" s="24">
        <f t="shared" si="1"/>
        <v>183</v>
      </c>
      <c r="L27" s="25">
        <f t="shared" si="9"/>
        <v>100</v>
      </c>
      <c r="M27" s="24">
        <v>91</v>
      </c>
      <c r="N27" s="25">
        <f t="shared" si="7"/>
        <v>83.486238532110093</v>
      </c>
      <c r="O27" s="24">
        <v>67</v>
      </c>
      <c r="P27" s="26">
        <f t="shared" si="3"/>
        <v>90.540540540540533</v>
      </c>
      <c r="Q27" s="24">
        <f t="shared" si="4"/>
        <v>158</v>
      </c>
      <c r="R27" s="27">
        <f>Q27/F27*100</f>
        <v>86.338797814207652</v>
      </c>
    </row>
    <row r="28" spans="1:18" ht="20.100000000000001" customHeight="1" x14ac:dyDescent="0.25">
      <c r="A28" s="22">
        <f>'[1]9'!A26</f>
        <v>9</v>
      </c>
      <c r="B28" s="23" t="str">
        <f>'[1]9'!B26</f>
        <v>BULUKUMPA</v>
      </c>
      <c r="C28" s="23" t="str">
        <f>'[1]9'!C26</f>
        <v>18. TANETE</v>
      </c>
      <c r="D28" s="24">
        <f>'[1]20'!D29</f>
        <v>287</v>
      </c>
      <c r="E28" s="24">
        <f>'[1]20'!G29</f>
        <v>308</v>
      </c>
      <c r="F28" s="24">
        <f t="shared" si="8"/>
        <v>595</v>
      </c>
      <c r="G28" s="24">
        <v>287</v>
      </c>
      <c r="H28" s="25">
        <f t="shared" si="6"/>
        <v>100</v>
      </c>
      <c r="I28" s="24">
        <v>308</v>
      </c>
      <c r="J28" s="25">
        <f t="shared" si="0"/>
        <v>100</v>
      </c>
      <c r="K28" s="24">
        <f t="shared" si="1"/>
        <v>595</v>
      </c>
      <c r="L28" s="25">
        <f t="shared" si="9"/>
        <v>100</v>
      </c>
      <c r="M28" s="24">
        <v>294</v>
      </c>
      <c r="N28" s="25">
        <f t="shared" si="7"/>
        <v>102.4390243902439</v>
      </c>
      <c r="O28" s="24">
        <v>318</v>
      </c>
      <c r="P28" s="26">
        <f t="shared" si="3"/>
        <v>103.24675324675326</v>
      </c>
      <c r="Q28" s="24">
        <f t="shared" si="4"/>
        <v>612</v>
      </c>
      <c r="R28" s="27">
        <f t="shared" si="5"/>
        <v>102.85714285714285</v>
      </c>
    </row>
    <row r="29" spans="1:18" ht="20.100000000000001" customHeight="1" x14ac:dyDescent="0.25">
      <c r="A29" s="22"/>
      <c r="B29" s="23"/>
      <c r="C29" s="23" t="str">
        <f>'[1]9'!C27</f>
        <v>19. SALASSAE</v>
      </c>
      <c r="D29" s="24">
        <f>'[1]20'!D30</f>
        <v>100</v>
      </c>
      <c r="E29" s="24">
        <f>'[1]20'!G30</f>
        <v>110</v>
      </c>
      <c r="F29" s="24">
        <f t="shared" si="8"/>
        <v>210</v>
      </c>
      <c r="G29" s="24">
        <v>100</v>
      </c>
      <c r="H29" s="25">
        <f t="shared" si="6"/>
        <v>100</v>
      </c>
      <c r="I29" s="24">
        <v>110</v>
      </c>
      <c r="J29" s="25">
        <f t="shared" si="0"/>
        <v>100</v>
      </c>
      <c r="K29" s="24">
        <f t="shared" si="1"/>
        <v>210</v>
      </c>
      <c r="L29" s="25">
        <f t="shared" si="9"/>
        <v>100</v>
      </c>
      <c r="M29" s="24">
        <v>94</v>
      </c>
      <c r="N29" s="25">
        <f t="shared" si="7"/>
        <v>94</v>
      </c>
      <c r="O29" s="24">
        <v>98</v>
      </c>
      <c r="P29" s="26">
        <f t="shared" si="3"/>
        <v>89.090909090909093</v>
      </c>
      <c r="Q29" s="24">
        <f t="shared" si="4"/>
        <v>192</v>
      </c>
      <c r="R29" s="27">
        <f t="shared" si="5"/>
        <v>91.428571428571431</v>
      </c>
    </row>
    <row r="30" spans="1:18" ht="20.100000000000001" customHeight="1" x14ac:dyDescent="0.25">
      <c r="A30" s="28">
        <f>'[1]9'!A28</f>
        <v>10</v>
      </c>
      <c r="B30" s="29" t="str">
        <f>'[1]9'!B28</f>
        <v>RILAU ALE</v>
      </c>
      <c r="C30" s="29" t="str">
        <f>'[1]9'!C28</f>
        <v>20.BONTO BANGUN</v>
      </c>
      <c r="D30" s="30">
        <f>'[1]20'!D31</f>
        <v>296</v>
      </c>
      <c r="E30" s="30">
        <f>'[1]20'!G31</f>
        <v>242</v>
      </c>
      <c r="F30" s="30">
        <f t="shared" si="8"/>
        <v>538</v>
      </c>
      <c r="G30" s="30">
        <v>296</v>
      </c>
      <c r="H30" s="31">
        <f t="shared" si="6"/>
        <v>100</v>
      </c>
      <c r="I30" s="30">
        <v>242</v>
      </c>
      <c r="J30" s="31">
        <f t="shared" si="0"/>
        <v>100</v>
      </c>
      <c r="K30" s="30">
        <f t="shared" si="1"/>
        <v>538</v>
      </c>
      <c r="L30" s="31">
        <f t="shared" si="9"/>
        <v>100</v>
      </c>
      <c r="M30" s="30">
        <v>293</v>
      </c>
      <c r="N30" s="31">
        <f t="shared" si="7"/>
        <v>98.986486486486484</v>
      </c>
      <c r="O30" s="30">
        <v>250</v>
      </c>
      <c r="P30" s="32">
        <f t="shared" si="3"/>
        <v>103.30578512396693</v>
      </c>
      <c r="Q30" s="30">
        <f t="shared" si="4"/>
        <v>543</v>
      </c>
      <c r="R30" s="33">
        <f t="shared" si="5"/>
        <v>100.92936802973978</v>
      </c>
    </row>
    <row r="31" spans="1:18" ht="20.100000000000001" customHeight="1" thickBot="1" x14ac:dyDescent="0.3">
      <c r="A31" s="34" t="s">
        <v>33</v>
      </c>
      <c r="B31" s="34"/>
      <c r="C31" s="35"/>
      <c r="D31" s="36">
        <f>SUM(D11:D30)</f>
        <v>3464</v>
      </c>
      <c r="E31" s="36">
        <f>SUM(E11:E30)</f>
        <v>3391</v>
      </c>
      <c r="F31" s="36">
        <f>SUM(F11:F30)</f>
        <v>6855</v>
      </c>
      <c r="G31" s="36">
        <f>SUM(G11:G30)</f>
        <v>3464</v>
      </c>
      <c r="H31" s="37">
        <f>G31/D31*100</f>
        <v>100</v>
      </c>
      <c r="I31" s="36">
        <f>SUM(I11:I30)</f>
        <v>3391</v>
      </c>
      <c r="J31" s="37">
        <f>I31/E31*100</f>
        <v>100</v>
      </c>
      <c r="K31" s="36">
        <f>SUM(K11:K30)</f>
        <v>6855</v>
      </c>
      <c r="L31" s="37">
        <f>K31/F31*100</f>
        <v>100</v>
      </c>
      <c r="M31" s="36">
        <f>SUM(M11:M30)</f>
        <v>3395</v>
      </c>
      <c r="N31" s="37">
        <f>M31/D31*100</f>
        <v>98.008083140877602</v>
      </c>
      <c r="O31" s="36">
        <f>SUM(O11:O30)</f>
        <v>3280</v>
      </c>
      <c r="P31" s="38">
        <f>O31/E31*100</f>
        <v>96.726629312887056</v>
      </c>
      <c r="Q31" s="36">
        <f>SUM(Q11:Q30)</f>
        <v>6675</v>
      </c>
      <c r="R31" s="39">
        <f>Q31/F31*100</f>
        <v>97.374179431072207</v>
      </c>
    </row>
    <row r="32" spans="1:18" ht="18.7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  <c r="R32" s="41"/>
    </row>
    <row r="33" spans="1:16" x14ac:dyDescent="0.25">
      <c r="A33" s="42" t="s">
        <v>34</v>
      </c>
    </row>
    <row r="35" spans="1:16" x14ac:dyDescent="0.25">
      <c r="J35" s="43"/>
      <c r="P35" s="43"/>
    </row>
  </sheetData>
  <mergeCells count="12">
    <mergeCell ref="O8:P8"/>
    <mergeCell ref="Q8:R8"/>
    <mergeCell ref="A7:A9"/>
    <mergeCell ref="B7:B9"/>
    <mergeCell ref="C7:C9"/>
    <mergeCell ref="D7:F8"/>
    <mergeCell ref="G7:L7"/>
    <mergeCell ref="M7:R7"/>
    <mergeCell ref="G8:H8"/>
    <mergeCell ref="I8:J8"/>
    <mergeCell ref="K8:L8"/>
    <mergeCell ref="M8:N8"/>
  </mergeCells>
  <conditionalFormatting sqref="J35 P35">
    <cfRule type="cellIs" dxfId="0" priority="1" stopIfTrue="1" operator="notEqual">
      <formula>#REF!</formula>
    </cfRule>
  </conditionalFormatting>
  <printOptions horizontalCentered="1"/>
  <pageMargins left="1.23" right="0.9" top="1.1499999999999999" bottom="0.9" header="0" footer="0"/>
  <pageSetup paperSize="9" scale="6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2024-09-18T01:09:06Z</dcterms:created>
  <dcterms:modified xsi:type="dcterms:W3CDTF">2024-09-18T01:11:01Z</dcterms:modified>
</cp:coreProperties>
</file>