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4 Cakupan Kunjungan Neonatal Menurut Jenis Kelamin\"/>
    </mc:Choice>
  </mc:AlternateContent>
  <xr:revisionPtr revIDLastSave="0" documentId="8_{7DD03B79-D374-4E4A-9057-1931E729C61F}" xr6:coauthVersionLast="47" xr6:coauthVersionMax="47" xr10:uidLastSave="{00000000-0000-0000-0000-000000000000}"/>
  <bookViews>
    <workbookView xWindow="-108" yWindow="-108" windowWidth="23256" windowHeight="12456" xr2:uid="{FF5685B5-318C-4BA2-B2C6-140DE7EFEA83}"/>
  </bookViews>
  <sheets>
    <sheet name="2022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M31" i="1"/>
  <c r="I31" i="1"/>
  <c r="G31" i="1"/>
  <c r="Q30" i="1"/>
  <c r="P30" i="1"/>
  <c r="K30" i="1"/>
  <c r="E30" i="1"/>
  <c r="J30" i="1" s="1"/>
  <c r="D30" i="1"/>
  <c r="N30" i="1" s="1"/>
  <c r="C30" i="1"/>
  <c r="B30" i="1"/>
  <c r="A30" i="1"/>
  <c r="Q29" i="1"/>
  <c r="P29" i="1"/>
  <c r="K29" i="1"/>
  <c r="E29" i="1"/>
  <c r="J29" i="1" s="1"/>
  <c r="D29" i="1"/>
  <c r="N29" i="1" s="1"/>
  <c r="C29" i="1"/>
  <c r="R28" i="1"/>
  <c r="Q28" i="1"/>
  <c r="K28" i="1"/>
  <c r="J28" i="1"/>
  <c r="H28" i="1"/>
  <c r="F28" i="1"/>
  <c r="L28" i="1" s="1"/>
  <c r="E28" i="1"/>
  <c r="P28" i="1" s="1"/>
  <c r="D28" i="1"/>
  <c r="N28" i="1" s="1"/>
  <c r="C28" i="1"/>
  <c r="B28" i="1"/>
  <c r="A28" i="1"/>
  <c r="Q27" i="1"/>
  <c r="P27" i="1"/>
  <c r="K27" i="1"/>
  <c r="J27" i="1"/>
  <c r="E27" i="1"/>
  <c r="D27" i="1"/>
  <c r="N27" i="1" s="1"/>
  <c r="C27" i="1"/>
  <c r="Q26" i="1"/>
  <c r="P26" i="1"/>
  <c r="K26" i="1"/>
  <c r="J26" i="1"/>
  <c r="E26" i="1"/>
  <c r="D26" i="1"/>
  <c r="H26" i="1" s="1"/>
  <c r="C26" i="1"/>
  <c r="Q25" i="1"/>
  <c r="P25" i="1"/>
  <c r="K25" i="1"/>
  <c r="J25" i="1"/>
  <c r="E25" i="1"/>
  <c r="D25" i="1"/>
  <c r="N25" i="1" s="1"/>
  <c r="C25" i="1"/>
  <c r="B25" i="1"/>
  <c r="A25" i="1"/>
  <c r="Q24" i="1"/>
  <c r="P24" i="1"/>
  <c r="K24" i="1"/>
  <c r="J24" i="1"/>
  <c r="E24" i="1"/>
  <c r="D24" i="1"/>
  <c r="N24" i="1" s="1"/>
  <c r="C24" i="1"/>
  <c r="Q23" i="1"/>
  <c r="K23" i="1"/>
  <c r="J23" i="1"/>
  <c r="H23" i="1"/>
  <c r="F23" i="1"/>
  <c r="R23" i="1" s="1"/>
  <c r="E23" i="1"/>
  <c r="P23" i="1" s="1"/>
  <c r="D23" i="1"/>
  <c r="N23" i="1" s="1"/>
  <c r="C23" i="1"/>
  <c r="B23" i="1"/>
  <c r="A23" i="1"/>
  <c r="Q22" i="1"/>
  <c r="P22" i="1"/>
  <c r="K22" i="1"/>
  <c r="J22" i="1"/>
  <c r="E22" i="1"/>
  <c r="D22" i="1"/>
  <c r="N22" i="1" s="1"/>
  <c r="C22" i="1"/>
  <c r="Q21" i="1"/>
  <c r="P21" i="1"/>
  <c r="K21" i="1"/>
  <c r="J21" i="1"/>
  <c r="E21" i="1"/>
  <c r="D21" i="1"/>
  <c r="H21" i="1" s="1"/>
  <c r="C21" i="1"/>
  <c r="B21" i="1"/>
  <c r="A21" i="1"/>
  <c r="Q20" i="1"/>
  <c r="K20" i="1"/>
  <c r="J20" i="1"/>
  <c r="H20" i="1"/>
  <c r="F20" i="1"/>
  <c r="R20" i="1" s="1"/>
  <c r="E20" i="1"/>
  <c r="P20" i="1" s="1"/>
  <c r="D20" i="1"/>
  <c r="N20" i="1" s="1"/>
  <c r="C20" i="1"/>
  <c r="B20" i="1"/>
  <c r="A20" i="1"/>
  <c r="Q19" i="1"/>
  <c r="P19" i="1"/>
  <c r="K19" i="1"/>
  <c r="J19" i="1"/>
  <c r="E19" i="1"/>
  <c r="D19" i="1"/>
  <c r="N19" i="1" s="1"/>
  <c r="C19" i="1"/>
  <c r="Q18" i="1"/>
  <c r="P18" i="1"/>
  <c r="K18" i="1"/>
  <c r="J18" i="1"/>
  <c r="E18" i="1"/>
  <c r="D18" i="1"/>
  <c r="H18" i="1" s="1"/>
  <c r="C18" i="1"/>
  <c r="Q17" i="1"/>
  <c r="P17" i="1"/>
  <c r="K17" i="1"/>
  <c r="J17" i="1"/>
  <c r="E17" i="1"/>
  <c r="D17" i="1"/>
  <c r="N17" i="1" s="1"/>
  <c r="C17" i="1"/>
  <c r="B17" i="1"/>
  <c r="A17" i="1"/>
  <c r="Q16" i="1"/>
  <c r="P16" i="1"/>
  <c r="K16" i="1"/>
  <c r="J16" i="1"/>
  <c r="E16" i="1"/>
  <c r="D16" i="1"/>
  <c r="N16" i="1" s="1"/>
  <c r="C16" i="1"/>
  <c r="B16" i="1"/>
  <c r="A16" i="1"/>
  <c r="Q15" i="1"/>
  <c r="P15" i="1"/>
  <c r="K15" i="1"/>
  <c r="J15" i="1"/>
  <c r="H15" i="1"/>
  <c r="E15" i="1"/>
  <c r="D15" i="1"/>
  <c r="F15" i="1" s="1"/>
  <c r="C15" i="1"/>
  <c r="Q14" i="1"/>
  <c r="P14" i="1"/>
  <c r="K14" i="1"/>
  <c r="E14" i="1"/>
  <c r="J14" i="1" s="1"/>
  <c r="D14" i="1"/>
  <c r="N14" i="1" s="1"/>
  <c r="C14" i="1"/>
  <c r="B14" i="1"/>
  <c r="A14" i="1"/>
  <c r="Q13" i="1"/>
  <c r="P13" i="1"/>
  <c r="K13" i="1"/>
  <c r="J13" i="1"/>
  <c r="E13" i="1"/>
  <c r="D13" i="1"/>
  <c r="N13" i="1" s="1"/>
  <c r="C13" i="1"/>
  <c r="R12" i="1"/>
  <c r="Q12" i="1"/>
  <c r="K12" i="1"/>
  <c r="J12" i="1"/>
  <c r="H12" i="1"/>
  <c r="F12" i="1"/>
  <c r="L12" i="1" s="1"/>
  <c r="E12" i="1"/>
  <c r="P12" i="1" s="1"/>
  <c r="D12" i="1"/>
  <c r="N12" i="1" s="1"/>
  <c r="C12" i="1"/>
  <c r="Q11" i="1"/>
  <c r="P11" i="1"/>
  <c r="K11" i="1"/>
  <c r="K31" i="1" s="1"/>
  <c r="J11" i="1"/>
  <c r="E11" i="1"/>
  <c r="E31" i="1" s="1"/>
  <c r="P31" i="1" s="1"/>
  <c r="D11" i="1"/>
  <c r="N11" i="1" s="1"/>
  <c r="C11" i="1"/>
  <c r="B11" i="1"/>
  <c r="A11" i="1"/>
  <c r="I5" i="1"/>
  <c r="H5" i="1"/>
  <c r="I4" i="1"/>
  <c r="H4" i="1"/>
  <c r="R15" i="1" l="1"/>
  <c r="L15" i="1"/>
  <c r="J31" i="1"/>
  <c r="F27" i="1"/>
  <c r="R27" i="1" s="1"/>
  <c r="F30" i="1"/>
  <c r="R30" i="1" s="1"/>
  <c r="H14" i="1"/>
  <c r="N15" i="1"/>
  <c r="H17" i="1"/>
  <c r="N18" i="1"/>
  <c r="H19" i="1"/>
  <c r="N21" i="1"/>
  <c r="H22" i="1"/>
  <c r="H25" i="1"/>
  <c r="N26" i="1"/>
  <c r="H27" i="1"/>
  <c r="H30" i="1"/>
  <c r="D31" i="1"/>
  <c r="H31" i="1" s="1"/>
  <c r="F14" i="1"/>
  <c r="F17" i="1"/>
  <c r="F22" i="1"/>
  <c r="F25" i="1"/>
  <c r="F11" i="1"/>
  <c r="F13" i="1"/>
  <c r="L23" i="1"/>
  <c r="F24" i="1"/>
  <c r="F29" i="1"/>
  <c r="F16" i="1"/>
  <c r="H11" i="1"/>
  <c r="H13" i="1"/>
  <c r="H16" i="1"/>
  <c r="H24" i="1"/>
  <c r="H29" i="1"/>
  <c r="F19" i="1"/>
  <c r="L20" i="1"/>
  <c r="F18" i="1"/>
  <c r="F21" i="1"/>
  <c r="F26" i="1"/>
  <c r="L26" i="1" s="1"/>
  <c r="L25" i="1" l="1"/>
  <c r="R25" i="1"/>
  <c r="R21" i="1"/>
  <c r="L21" i="1"/>
  <c r="L30" i="1"/>
  <c r="L16" i="1"/>
  <c r="R16" i="1"/>
  <c r="L24" i="1"/>
  <c r="R24" i="1"/>
  <c r="L27" i="1"/>
  <c r="L17" i="1"/>
  <c r="R17" i="1"/>
  <c r="R29" i="1"/>
  <c r="L29" i="1"/>
  <c r="R26" i="1"/>
  <c r="R13" i="1"/>
  <c r="L13" i="1"/>
  <c r="L22" i="1"/>
  <c r="R22" i="1"/>
  <c r="R18" i="1"/>
  <c r="L18" i="1"/>
  <c r="L14" i="1"/>
  <c r="R14" i="1"/>
  <c r="L19" i="1"/>
  <c r="R19" i="1"/>
  <c r="N31" i="1"/>
  <c r="R11" i="1"/>
  <c r="F31" i="1"/>
  <c r="L11" i="1"/>
  <c r="R31" i="1" l="1"/>
  <c r="L31" i="1"/>
</calcChain>
</file>

<file path=xl/sharedStrings.xml><?xml version="1.0" encoding="utf-8"?>
<sst xmlns="http://schemas.openxmlformats.org/spreadsheetml/2006/main" count="50" uniqueCount="35">
  <si>
    <t>TABEL 34</t>
  </si>
  <si>
    <t xml:space="preserve"> </t>
  </si>
  <si>
    <t>CAKUPAN KUNJUNGAN NEONATAL MENURUT JENIS KELAMIN, KECAMATAN, DAN PUSKESMAS</t>
  </si>
  <si>
    <t>NO</t>
  </si>
  <si>
    <t>KECAMATAN</t>
  </si>
  <si>
    <t>PUSKESMAS</t>
  </si>
  <si>
    <t xml:space="preserve">JUMLAH LAHIR HIDUP </t>
  </si>
  <si>
    <t>KUNJUNGAN NEONATAL 1 KALI (KN1)</t>
  </si>
  <si>
    <t>KUNJUNGAN NEONATAL 3 KALI (KN LENGKAP)</t>
  </si>
  <si>
    <t>L</t>
  </si>
  <si>
    <t>P</t>
  </si>
  <si>
    <t>L + P</t>
  </si>
  <si>
    <t>L 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</si>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</sst>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vertical="center"/>
    </xf>
    <xf numFmtId="37" fontId="2" fillId="2" borderId="14" xfId="1" applyNumberFormat="1" applyFont="1" applyFill="1" applyBorder="1" applyAlignment="1">
      <alignment vertical="center"/>
    </xf>
    <xf numFmtId="165" fontId="2" fillId="2" borderId="14" xfId="1" applyNumberFormat="1" applyFont="1" applyFill="1" applyBorder="1" applyAlignment="1">
      <alignment vertical="center"/>
    </xf>
    <xf numFmtId="165" fontId="2" fillId="2" borderId="13" xfId="1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vertical="center"/>
    </xf>
    <xf numFmtId="165" fontId="2" fillId="2" borderId="18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165" fontId="2" fillId="2" borderId="19" xfId="1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vertical="center"/>
    </xf>
    <xf numFmtId="165" fontId="2" fillId="2" borderId="21" xfId="1" applyNumberFormat="1" applyFont="1" applyFill="1" applyBorder="1" applyAlignment="1">
      <alignment vertical="center"/>
    </xf>
    <xf numFmtId="165" fontId="2" fillId="2" borderId="20" xfId="1" applyNumberFormat="1" applyFont="1" applyFill="1" applyBorder="1" applyAlignment="1">
      <alignment vertical="center"/>
    </xf>
    <xf numFmtId="165" fontId="2" fillId="2" borderId="22" xfId="1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37" fontId="7" fillId="2" borderId="25" xfId="1" applyNumberFormat="1" applyFont="1" applyFill="1" applyBorder="1" applyAlignment="1">
      <alignment vertical="center"/>
    </xf>
    <xf numFmtId="165" fontId="7" fillId="2" borderId="25" xfId="1" applyNumberFormat="1" applyFont="1" applyFill="1" applyBorder="1" applyAlignment="1">
      <alignment vertical="center"/>
    </xf>
    <xf numFmtId="165" fontId="7" fillId="2" borderId="24" xfId="1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197</v>
          </cell>
          <cell r="G12">
            <v>195</v>
          </cell>
        </row>
        <row r="13">
          <cell r="D13">
            <v>202</v>
          </cell>
          <cell r="G13">
            <v>186</v>
          </cell>
        </row>
        <row r="14">
          <cell r="D14">
            <v>238</v>
          </cell>
          <cell r="G14">
            <v>197</v>
          </cell>
        </row>
        <row r="15">
          <cell r="D15">
            <v>104</v>
          </cell>
          <cell r="G15">
            <v>101</v>
          </cell>
        </row>
        <row r="16">
          <cell r="D16">
            <v>99</v>
          </cell>
          <cell r="G16">
            <v>141</v>
          </cell>
        </row>
        <row r="17">
          <cell r="D17">
            <v>435</v>
          </cell>
          <cell r="G17">
            <v>521</v>
          </cell>
        </row>
        <row r="18">
          <cell r="D18">
            <v>208</v>
          </cell>
          <cell r="G18">
            <v>166</v>
          </cell>
        </row>
        <row r="19">
          <cell r="D19">
            <v>42</v>
          </cell>
          <cell r="G19">
            <v>51</v>
          </cell>
        </row>
        <row r="20">
          <cell r="D20">
            <v>97</v>
          </cell>
          <cell r="G20">
            <v>84</v>
          </cell>
        </row>
        <row r="21">
          <cell r="D21">
            <v>195</v>
          </cell>
          <cell r="G21">
            <v>168</v>
          </cell>
        </row>
        <row r="22">
          <cell r="D22">
            <v>72</v>
          </cell>
          <cell r="G22">
            <v>84</v>
          </cell>
        </row>
        <row r="23">
          <cell r="D23">
            <v>91</v>
          </cell>
          <cell r="G23">
            <v>82</v>
          </cell>
        </row>
        <row r="24">
          <cell r="D24">
            <v>144</v>
          </cell>
          <cell r="G24">
            <v>134</v>
          </cell>
        </row>
        <row r="25">
          <cell r="D25">
            <v>90</v>
          </cell>
          <cell r="G25">
            <v>68</v>
          </cell>
        </row>
        <row r="26">
          <cell r="D26">
            <v>137</v>
          </cell>
          <cell r="G26">
            <v>121</v>
          </cell>
        </row>
        <row r="27">
          <cell r="D27">
            <v>155</v>
          </cell>
          <cell r="G27">
            <v>156</v>
          </cell>
        </row>
        <row r="28">
          <cell r="D28">
            <v>105</v>
          </cell>
          <cell r="G28">
            <v>101</v>
          </cell>
        </row>
        <row r="29">
          <cell r="D29">
            <v>290</v>
          </cell>
          <cell r="G29">
            <v>280</v>
          </cell>
        </row>
        <row r="30">
          <cell r="D30">
            <v>110</v>
          </cell>
          <cell r="G30">
            <v>95</v>
          </cell>
        </row>
        <row r="31">
          <cell r="D31">
            <v>301</v>
          </cell>
          <cell r="G31">
            <v>279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0C6EBA-15B3-480A-989E-5B6CFEB17560}" name="Table994000" displayName="Table994000" ref="A10:R31" totalsRowShown="0" headerRowDxfId="21" dataDxfId="20" headerRowBorderDxfId="18" tableBorderDxfId="19" dataCellStyle="Comma [0]">
  <autoFilter ref="A10:R31" xr:uid="{9039E1F8-360C-4BD0-BE2D-5C83010A954F}"/>
  <tableColumns count="18">
    <tableColumn id="1" xr3:uid="{E526B6D2-3042-4E04-AC61-2B910E5B2A91}" name="1" dataDxfId="17"/>
    <tableColumn id="2" xr3:uid="{2C39798E-D576-4C5D-94DA-5D82E0C29FF5}" name="2" dataDxfId="16"/>
    <tableColumn id="3" xr3:uid="{E2173B3A-BDDB-480E-AA84-99624308D2CA}" name="3" dataDxfId="15"/>
    <tableColumn id="4" xr3:uid="{BF9CD783-4ABF-4FBB-875F-EFE9AE62BD7D}" name="4" dataDxfId="14" dataCellStyle="Comma [0]"/>
    <tableColumn id="5" xr3:uid="{C53B20B6-E997-40BC-8577-45FB30E011F4}" name="5" dataDxfId="13" dataCellStyle="Comma [0]"/>
    <tableColumn id="6" xr3:uid="{FB2C1B54-3ED4-410D-A844-29BFBE8B318B}" name="6" dataDxfId="12" dataCellStyle="Comma [0]"/>
    <tableColumn id="7" xr3:uid="{79F93BE0-1B61-4DF9-A402-B52C151BDB58}" name="7" dataDxfId="11" dataCellStyle="Comma [0]"/>
    <tableColumn id="8" xr3:uid="{912448F3-99BD-4658-ACD2-52375A343C7D}" name="8" dataDxfId="10" dataCellStyle="Comma [0]">
      <calculatedColumnFormula>G11/D11*100</calculatedColumnFormula>
    </tableColumn>
    <tableColumn id="9" xr3:uid="{4768F0CC-6631-4C7E-80D1-15FF26D433D2}" name="9" dataDxfId="9" dataCellStyle="Comma [0]"/>
    <tableColumn id="10" xr3:uid="{184A2829-A46D-4B42-BB49-EAFE068A05EB}" name="10" dataDxfId="8" dataCellStyle="Comma [0]">
      <calculatedColumnFormula>I11/E11*100</calculatedColumnFormula>
    </tableColumn>
    <tableColumn id="11" xr3:uid="{AEDBF521-EEBF-42D8-905A-917761EBD792}" name="11" dataDxfId="7" dataCellStyle="Comma [0]"/>
    <tableColumn id="12" xr3:uid="{3C27BF98-FAF7-4963-B93C-62106189D710}" name="12" dataDxfId="6" dataCellStyle="Comma [0]">
      <calculatedColumnFormula>K11/F11*100</calculatedColumnFormula>
    </tableColumn>
    <tableColumn id="13" xr3:uid="{91F44F63-936F-43CE-A581-E0E1DB5502DC}" name="13" dataDxfId="5" dataCellStyle="Comma [0]"/>
    <tableColumn id="14" xr3:uid="{D398F2D3-3E40-41AC-B72C-77C630F28250}" name="14" dataDxfId="4" dataCellStyle="Comma [0]">
      <calculatedColumnFormula>M11/D11*100</calculatedColumnFormula>
    </tableColumn>
    <tableColumn id="15" xr3:uid="{650D0BB8-10C4-4CA2-BA02-903D146E520F}" name="15" dataDxfId="3" dataCellStyle="Comma [0]"/>
    <tableColumn id="16" xr3:uid="{88C146AB-C171-42F7-AFB2-87B2F624E78E}" name="16" dataDxfId="2" dataCellStyle="Comma [0]">
      <calculatedColumnFormula>O11/E11*100</calculatedColumnFormula>
    </tableColumn>
    <tableColumn id="17" xr3:uid="{6D723E39-7D63-4899-A3E0-E012E3629F87}" name="17" dataDxfId="1" dataCellStyle="Comma [0]"/>
    <tableColumn id="18" xr3:uid="{5D77A9CD-0CB8-466A-8190-9535DDC28F66}" name="18" dataDxfId="0" dataCellStyle="Comma [0]">
      <calculatedColumnFormula>Q11/F11*100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B177-4BC1-4656-89DF-2F9F5C2AFE02}">
  <sheetPr codeName="Sheet84">
    <tabColor rgb="FFFF0000"/>
    <pageSetUpPr fitToPage="1"/>
  </sheetPr>
  <dimension ref="A1:R35"/>
  <sheetViews>
    <sheetView tabSelected="1" zoomScale="70" zoomScaleNormal="70" workbookViewId="0">
      <selection activeCell="X17" sqref="X17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88671875" style="2" customWidth="1"/>
    <col min="4" max="4" width="10.33203125" style="2" bestFit="1" customWidth="1"/>
    <col min="5" max="6" width="10.33203125" style="2" customWidth="1"/>
    <col min="7" max="8" width="9.33203125" style="2" customWidth="1"/>
    <col min="9" max="9" width="10.88671875" style="2" customWidth="1"/>
    <col min="10" max="18" width="9.33203125" style="2" customWidth="1"/>
    <col min="19" max="256" width="9.109375" style="2"/>
    <col min="257" max="257" width="5.6640625" style="2" customWidth="1"/>
    <col min="258" max="258" width="21.6640625" style="2" customWidth="1"/>
    <col min="259" max="259" width="25.88671875" style="2" customWidth="1"/>
    <col min="260" max="260" width="10.33203125" style="2" bestFit="1" customWidth="1"/>
    <col min="261" max="262" width="10.33203125" style="2" customWidth="1"/>
    <col min="263" max="264" width="9.33203125" style="2" customWidth="1"/>
    <col min="265" max="265" width="10.88671875" style="2" customWidth="1"/>
    <col min="266" max="274" width="9.33203125" style="2" customWidth="1"/>
    <col min="275" max="512" width="9.109375" style="2"/>
    <col min="513" max="513" width="5.6640625" style="2" customWidth="1"/>
    <col min="514" max="514" width="21.6640625" style="2" customWidth="1"/>
    <col min="515" max="515" width="25.88671875" style="2" customWidth="1"/>
    <col min="516" max="516" width="10.33203125" style="2" bestFit="1" customWidth="1"/>
    <col min="517" max="518" width="10.33203125" style="2" customWidth="1"/>
    <col min="519" max="520" width="9.33203125" style="2" customWidth="1"/>
    <col min="521" max="521" width="10.88671875" style="2" customWidth="1"/>
    <col min="522" max="530" width="9.33203125" style="2" customWidth="1"/>
    <col min="531" max="768" width="9.109375" style="2"/>
    <col min="769" max="769" width="5.6640625" style="2" customWidth="1"/>
    <col min="770" max="770" width="21.6640625" style="2" customWidth="1"/>
    <col min="771" max="771" width="25.88671875" style="2" customWidth="1"/>
    <col min="772" max="772" width="10.33203125" style="2" bestFit="1" customWidth="1"/>
    <col min="773" max="774" width="10.33203125" style="2" customWidth="1"/>
    <col min="775" max="776" width="9.33203125" style="2" customWidth="1"/>
    <col min="777" max="777" width="10.88671875" style="2" customWidth="1"/>
    <col min="778" max="786" width="9.33203125" style="2" customWidth="1"/>
    <col min="787" max="1024" width="9.109375" style="2"/>
    <col min="1025" max="1025" width="5.6640625" style="2" customWidth="1"/>
    <col min="1026" max="1026" width="21.6640625" style="2" customWidth="1"/>
    <col min="1027" max="1027" width="25.88671875" style="2" customWidth="1"/>
    <col min="1028" max="1028" width="10.33203125" style="2" bestFit="1" customWidth="1"/>
    <col min="1029" max="1030" width="10.33203125" style="2" customWidth="1"/>
    <col min="1031" max="1032" width="9.33203125" style="2" customWidth="1"/>
    <col min="1033" max="1033" width="10.88671875" style="2" customWidth="1"/>
    <col min="1034" max="1042" width="9.33203125" style="2" customWidth="1"/>
    <col min="1043" max="1280" width="9.109375" style="2"/>
    <col min="1281" max="1281" width="5.6640625" style="2" customWidth="1"/>
    <col min="1282" max="1282" width="21.6640625" style="2" customWidth="1"/>
    <col min="1283" max="1283" width="25.88671875" style="2" customWidth="1"/>
    <col min="1284" max="1284" width="10.33203125" style="2" bestFit="1" customWidth="1"/>
    <col min="1285" max="1286" width="10.33203125" style="2" customWidth="1"/>
    <col min="1287" max="1288" width="9.33203125" style="2" customWidth="1"/>
    <col min="1289" max="1289" width="10.88671875" style="2" customWidth="1"/>
    <col min="1290" max="1298" width="9.33203125" style="2" customWidth="1"/>
    <col min="1299" max="1536" width="9.109375" style="2"/>
    <col min="1537" max="1537" width="5.6640625" style="2" customWidth="1"/>
    <col min="1538" max="1538" width="21.6640625" style="2" customWidth="1"/>
    <col min="1539" max="1539" width="25.88671875" style="2" customWidth="1"/>
    <col min="1540" max="1540" width="10.33203125" style="2" bestFit="1" customWidth="1"/>
    <col min="1541" max="1542" width="10.33203125" style="2" customWidth="1"/>
    <col min="1543" max="1544" width="9.33203125" style="2" customWidth="1"/>
    <col min="1545" max="1545" width="10.88671875" style="2" customWidth="1"/>
    <col min="1546" max="1554" width="9.33203125" style="2" customWidth="1"/>
    <col min="1555" max="1792" width="9.109375" style="2"/>
    <col min="1793" max="1793" width="5.6640625" style="2" customWidth="1"/>
    <col min="1794" max="1794" width="21.6640625" style="2" customWidth="1"/>
    <col min="1795" max="1795" width="25.88671875" style="2" customWidth="1"/>
    <col min="1796" max="1796" width="10.33203125" style="2" bestFit="1" customWidth="1"/>
    <col min="1797" max="1798" width="10.33203125" style="2" customWidth="1"/>
    <col min="1799" max="1800" width="9.33203125" style="2" customWidth="1"/>
    <col min="1801" max="1801" width="10.88671875" style="2" customWidth="1"/>
    <col min="1802" max="1810" width="9.33203125" style="2" customWidth="1"/>
    <col min="1811" max="2048" width="9.109375" style="2"/>
    <col min="2049" max="2049" width="5.6640625" style="2" customWidth="1"/>
    <col min="2050" max="2050" width="21.6640625" style="2" customWidth="1"/>
    <col min="2051" max="2051" width="25.88671875" style="2" customWidth="1"/>
    <col min="2052" max="2052" width="10.33203125" style="2" bestFit="1" customWidth="1"/>
    <col min="2053" max="2054" width="10.33203125" style="2" customWidth="1"/>
    <col min="2055" max="2056" width="9.33203125" style="2" customWidth="1"/>
    <col min="2057" max="2057" width="10.88671875" style="2" customWidth="1"/>
    <col min="2058" max="2066" width="9.33203125" style="2" customWidth="1"/>
    <col min="2067" max="2304" width="9.109375" style="2"/>
    <col min="2305" max="2305" width="5.6640625" style="2" customWidth="1"/>
    <col min="2306" max="2306" width="21.6640625" style="2" customWidth="1"/>
    <col min="2307" max="2307" width="25.88671875" style="2" customWidth="1"/>
    <col min="2308" max="2308" width="10.33203125" style="2" bestFit="1" customWidth="1"/>
    <col min="2309" max="2310" width="10.33203125" style="2" customWidth="1"/>
    <col min="2311" max="2312" width="9.33203125" style="2" customWidth="1"/>
    <col min="2313" max="2313" width="10.88671875" style="2" customWidth="1"/>
    <col min="2314" max="2322" width="9.33203125" style="2" customWidth="1"/>
    <col min="2323" max="2560" width="9.109375" style="2"/>
    <col min="2561" max="2561" width="5.6640625" style="2" customWidth="1"/>
    <col min="2562" max="2562" width="21.6640625" style="2" customWidth="1"/>
    <col min="2563" max="2563" width="25.88671875" style="2" customWidth="1"/>
    <col min="2564" max="2564" width="10.33203125" style="2" bestFit="1" customWidth="1"/>
    <col min="2565" max="2566" width="10.33203125" style="2" customWidth="1"/>
    <col min="2567" max="2568" width="9.33203125" style="2" customWidth="1"/>
    <col min="2569" max="2569" width="10.88671875" style="2" customWidth="1"/>
    <col min="2570" max="2578" width="9.33203125" style="2" customWidth="1"/>
    <col min="2579" max="2816" width="9.109375" style="2"/>
    <col min="2817" max="2817" width="5.6640625" style="2" customWidth="1"/>
    <col min="2818" max="2818" width="21.6640625" style="2" customWidth="1"/>
    <col min="2819" max="2819" width="25.88671875" style="2" customWidth="1"/>
    <col min="2820" max="2820" width="10.33203125" style="2" bestFit="1" customWidth="1"/>
    <col min="2821" max="2822" width="10.33203125" style="2" customWidth="1"/>
    <col min="2823" max="2824" width="9.33203125" style="2" customWidth="1"/>
    <col min="2825" max="2825" width="10.88671875" style="2" customWidth="1"/>
    <col min="2826" max="2834" width="9.33203125" style="2" customWidth="1"/>
    <col min="2835" max="3072" width="9.109375" style="2"/>
    <col min="3073" max="3073" width="5.6640625" style="2" customWidth="1"/>
    <col min="3074" max="3074" width="21.6640625" style="2" customWidth="1"/>
    <col min="3075" max="3075" width="25.88671875" style="2" customWidth="1"/>
    <col min="3076" max="3076" width="10.33203125" style="2" bestFit="1" customWidth="1"/>
    <col min="3077" max="3078" width="10.33203125" style="2" customWidth="1"/>
    <col min="3079" max="3080" width="9.33203125" style="2" customWidth="1"/>
    <col min="3081" max="3081" width="10.88671875" style="2" customWidth="1"/>
    <col min="3082" max="3090" width="9.33203125" style="2" customWidth="1"/>
    <col min="3091" max="3328" width="9.109375" style="2"/>
    <col min="3329" max="3329" width="5.6640625" style="2" customWidth="1"/>
    <col min="3330" max="3330" width="21.6640625" style="2" customWidth="1"/>
    <col min="3331" max="3331" width="25.88671875" style="2" customWidth="1"/>
    <col min="3332" max="3332" width="10.33203125" style="2" bestFit="1" customWidth="1"/>
    <col min="3333" max="3334" width="10.33203125" style="2" customWidth="1"/>
    <col min="3335" max="3336" width="9.33203125" style="2" customWidth="1"/>
    <col min="3337" max="3337" width="10.88671875" style="2" customWidth="1"/>
    <col min="3338" max="3346" width="9.33203125" style="2" customWidth="1"/>
    <col min="3347" max="3584" width="9.109375" style="2"/>
    <col min="3585" max="3585" width="5.6640625" style="2" customWidth="1"/>
    <col min="3586" max="3586" width="21.6640625" style="2" customWidth="1"/>
    <col min="3587" max="3587" width="25.88671875" style="2" customWidth="1"/>
    <col min="3588" max="3588" width="10.33203125" style="2" bestFit="1" customWidth="1"/>
    <col min="3589" max="3590" width="10.33203125" style="2" customWidth="1"/>
    <col min="3591" max="3592" width="9.33203125" style="2" customWidth="1"/>
    <col min="3593" max="3593" width="10.88671875" style="2" customWidth="1"/>
    <col min="3594" max="3602" width="9.33203125" style="2" customWidth="1"/>
    <col min="3603" max="3840" width="9.109375" style="2"/>
    <col min="3841" max="3841" width="5.6640625" style="2" customWidth="1"/>
    <col min="3842" max="3842" width="21.6640625" style="2" customWidth="1"/>
    <col min="3843" max="3843" width="25.88671875" style="2" customWidth="1"/>
    <col min="3844" max="3844" width="10.33203125" style="2" bestFit="1" customWidth="1"/>
    <col min="3845" max="3846" width="10.33203125" style="2" customWidth="1"/>
    <col min="3847" max="3848" width="9.33203125" style="2" customWidth="1"/>
    <col min="3849" max="3849" width="10.88671875" style="2" customWidth="1"/>
    <col min="3850" max="3858" width="9.33203125" style="2" customWidth="1"/>
    <col min="3859" max="4096" width="9.109375" style="2"/>
    <col min="4097" max="4097" width="5.6640625" style="2" customWidth="1"/>
    <col min="4098" max="4098" width="21.6640625" style="2" customWidth="1"/>
    <col min="4099" max="4099" width="25.88671875" style="2" customWidth="1"/>
    <col min="4100" max="4100" width="10.33203125" style="2" bestFit="1" customWidth="1"/>
    <col min="4101" max="4102" width="10.33203125" style="2" customWidth="1"/>
    <col min="4103" max="4104" width="9.33203125" style="2" customWidth="1"/>
    <col min="4105" max="4105" width="10.88671875" style="2" customWidth="1"/>
    <col min="4106" max="4114" width="9.33203125" style="2" customWidth="1"/>
    <col min="4115" max="4352" width="9.109375" style="2"/>
    <col min="4353" max="4353" width="5.6640625" style="2" customWidth="1"/>
    <col min="4354" max="4354" width="21.6640625" style="2" customWidth="1"/>
    <col min="4355" max="4355" width="25.88671875" style="2" customWidth="1"/>
    <col min="4356" max="4356" width="10.33203125" style="2" bestFit="1" customWidth="1"/>
    <col min="4357" max="4358" width="10.33203125" style="2" customWidth="1"/>
    <col min="4359" max="4360" width="9.33203125" style="2" customWidth="1"/>
    <col min="4361" max="4361" width="10.88671875" style="2" customWidth="1"/>
    <col min="4362" max="4370" width="9.33203125" style="2" customWidth="1"/>
    <col min="4371" max="4608" width="9.109375" style="2"/>
    <col min="4609" max="4609" width="5.6640625" style="2" customWidth="1"/>
    <col min="4610" max="4610" width="21.6640625" style="2" customWidth="1"/>
    <col min="4611" max="4611" width="25.88671875" style="2" customWidth="1"/>
    <col min="4612" max="4612" width="10.33203125" style="2" bestFit="1" customWidth="1"/>
    <col min="4613" max="4614" width="10.33203125" style="2" customWidth="1"/>
    <col min="4615" max="4616" width="9.33203125" style="2" customWidth="1"/>
    <col min="4617" max="4617" width="10.88671875" style="2" customWidth="1"/>
    <col min="4618" max="4626" width="9.33203125" style="2" customWidth="1"/>
    <col min="4627" max="4864" width="9.109375" style="2"/>
    <col min="4865" max="4865" width="5.6640625" style="2" customWidth="1"/>
    <col min="4866" max="4866" width="21.6640625" style="2" customWidth="1"/>
    <col min="4867" max="4867" width="25.88671875" style="2" customWidth="1"/>
    <col min="4868" max="4868" width="10.33203125" style="2" bestFit="1" customWidth="1"/>
    <col min="4869" max="4870" width="10.33203125" style="2" customWidth="1"/>
    <col min="4871" max="4872" width="9.33203125" style="2" customWidth="1"/>
    <col min="4873" max="4873" width="10.88671875" style="2" customWidth="1"/>
    <col min="4874" max="4882" width="9.33203125" style="2" customWidth="1"/>
    <col min="4883" max="5120" width="9.109375" style="2"/>
    <col min="5121" max="5121" width="5.6640625" style="2" customWidth="1"/>
    <col min="5122" max="5122" width="21.6640625" style="2" customWidth="1"/>
    <col min="5123" max="5123" width="25.88671875" style="2" customWidth="1"/>
    <col min="5124" max="5124" width="10.33203125" style="2" bestFit="1" customWidth="1"/>
    <col min="5125" max="5126" width="10.33203125" style="2" customWidth="1"/>
    <col min="5127" max="5128" width="9.33203125" style="2" customWidth="1"/>
    <col min="5129" max="5129" width="10.88671875" style="2" customWidth="1"/>
    <col min="5130" max="5138" width="9.33203125" style="2" customWidth="1"/>
    <col min="5139" max="5376" width="9.109375" style="2"/>
    <col min="5377" max="5377" width="5.6640625" style="2" customWidth="1"/>
    <col min="5378" max="5378" width="21.6640625" style="2" customWidth="1"/>
    <col min="5379" max="5379" width="25.88671875" style="2" customWidth="1"/>
    <col min="5380" max="5380" width="10.33203125" style="2" bestFit="1" customWidth="1"/>
    <col min="5381" max="5382" width="10.33203125" style="2" customWidth="1"/>
    <col min="5383" max="5384" width="9.33203125" style="2" customWidth="1"/>
    <col min="5385" max="5385" width="10.88671875" style="2" customWidth="1"/>
    <col min="5386" max="5394" width="9.33203125" style="2" customWidth="1"/>
    <col min="5395" max="5632" width="9.109375" style="2"/>
    <col min="5633" max="5633" width="5.6640625" style="2" customWidth="1"/>
    <col min="5634" max="5634" width="21.6640625" style="2" customWidth="1"/>
    <col min="5635" max="5635" width="25.88671875" style="2" customWidth="1"/>
    <col min="5636" max="5636" width="10.33203125" style="2" bestFit="1" customWidth="1"/>
    <col min="5637" max="5638" width="10.33203125" style="2" customWidth="1"/>
    <col min="5639" max="5640" width="9.33203125" style="2" customWidth="1"/>
    <col min="5641" max="5641" width="10.88671875" style="2" customWidth="1"/>
    <col min="5642" max="5650" width="9.33203125" style="2" customWidth="1"/>
    <col min="5651" max="5888" width="9.109375" style="2"/>
    <col min="5889" max="5889" width="5.6640625" style="2" customWidth="1"/>
    <col min="5890" max="5890" width="21.6640625" style="2" customWidth="1"/>
    <col min="5891" max="5891" width="25.88671875" style="2" customWidth="1"/>
    <col min="5892" max="5892" width="10.33203125" style="2" bestFit="1" customWidth="1"/>
    <col min="5893" max="5894" width="10.33203125" style="2" customWidth="1"/>
    <col min="5895" max="5896" width="9.33203125" style="2" customWidth="1"/>
    <col min="5897" max="5897" width="10.88671875" style="2" customWidth="1"/>
    <col min="5898" max="5906" width="9.33203125" style="2" customWidth="1"/>
    <col min="5907" max="6144" width="9.109375" style="2"/>
    <col min="6145" max="6145" width="5.6640625" style="2" customWidth="1"/>
    <col min="6146" max="6146" width="21.6640625" style="2" customWidth="1"/>
    <col min="6147" max="6147" width="25.88671875" style="2" customWidth="1"/>
    <col min="6148" max="6148" width="10.33203125" style="2" bestFit="1" customWidth="1"/>
    <col min="6149" max="6150" width="10.33203125" style="2" customWidth="1"/>
    <col min="6151" max="6152" width="9.33203125" style="2" customWidth="1"/>
    <col min="6153" max="6153" width="10.88671875" style="2" customWidth="1"/>
    <col min="6154" max="6162" width="9.33203125" style="2" customWidth="1"/>
    <col min="6163" max="6400" width="9.109375" style="2"/>
    <col min="6401" max="6401" width="5.6640625" style="2" customWidth="1"/>
    <col min="6402" max="6402" width="21.6640625" style="2" customWidth="1"/>
    <col min="6403" max="6403" width="25.88671875" style="2" customWidth="1"/>
    <col min="6404" max="6404" width="10.33203125" style="2" bestFit="1" customWidth="1"/>
    <col min="6405" max="6406" width="10.33203125" style="2" customWidth="1"/>
    <col min="6407" max="6408" width="9.33203125" style="2" customWidth="1"/>
    <col min="6409" max="6409" width="10.88671875" style="2" customWidth="1"/>
    <col min="6410" max="6418" width="9.33203125" style="2" customWidth="1"/>
    <col min="6419" max="6656" width="9.109375" style="2"/>
    <col min="6657" max="6657" width="5.6640625" style="2" customWidth="1"/>
    <col min="6658" max="6658" width="21.6640625" style="2" customWidth="1"/>
    <col min="6659" max="6659" width="25.88671875" style="2" customWidth="1"/>
    <col min="6660" max="6660" width="10.33203125" style="2" bestFit="1" customWidth="1"/>
    <col min="6661" max="6662" width="10.33203125" style="2" customWidth="1"/>
    <col min="6663" max="6664" width="9.33203125" style="2" customWidth="1"/>
    <col min="6665" max="6665" width="10.88671875" style="2" customWidth="1"/>
    <col min="6666" max="6674" width="9.33203125" style="2" customWidth="1"/>
    <col min="6675" max="6912" width="9.109375" style="2"/>
    <col min="6913" max="6913" width="5.6640625" style="2" customWidth="1"/>
    <col min="6914" max="6914" width="21.6640625" style="2" customWidth="1"/>
    <col min="6915" max="6915" width="25.88671875" style="2" customWidth="1"/>
    <col min="6916" max="6916" width="10.33203125" style="2" bestFit="1" customWidth="1"/>
    <col min="6917" max="6918" width="10.33203125" style="2" customWidth="1"/>
    <col min="6919" max="6920" width="9.33203125" style="2" customWidth="1"/>
    <col min="6921" max="6921" width="10.88671875" style="2" customWidth="1"/>
    <col min="6922" max="6930" width="9.33203125" style="2" customWidth="1"/>
    <col min="6931" max="7168" width="9.109375" style="2"/>
    <col min="7169" max="7169" width="5.6640625" style="2" customWidth="1"/>
    <col min="7170" max="7170" width="21.6640625" style="2" customWidth="1"/>
    <col min="7171" max="7171" width="25.88671875" style="2" customWidth="1"/>
    <col min="7172" max="7172" width="10.33203125" style="2" bestFit="1" customWidth="1"/>
    <col min="7173" max="7174" width="10.33203125" style="2" customWidth="1"/>
    <col min="7175" max="7176" width="9.33203125" style="2" customWidth="1"/>
    <col min="7177" max="7177" width="10.88671875" style="2" customWidth="1"/>
    <col min="7178" max="7186" width="9.33203125" style="2" customWidth="1"/>
    <col min="7187" max="7424" width="9.109375" style="2"/>
    <col min="7425" max="7425" width="5.6640625" style="2" customWidth="1"/>
    <col min="7426" max="7426" width="21.6640625" style="2" customWidth="1"/>
    <col min="7427" max="7427" width="25.88671875" style="2" customWidth="1"/>
    <col min="7428" max="7428" width="10.33203125" style="2" bestFit="1" customWidth="1"/>
    <col min="7429" max="7430" width="10.33203125" style="2" customWidth="1"/>
    <col min="7431" max="7432" width="9.33203125" style="2" customWidth="1"/>
    <col min="7433" max="7433" width="10.88671875" style="2" customWidth="1"/>
    <col min="7434" max="7442" width="9.33203125" style="2" customWidth="1"/>
    <col min="7443" max="7680" width="9.109375" style="2"/>
    <col min="7681" max="7681" width="5.6640625" style="2" customWidth="1"/>
    <col min="7682" max="7682" width="21.6640625" style="2" customWidth="1"/>
    <col min="7683" max="7683" width="25.88671875" style="2" customWidth="1"/>
    <col min="7684" max="7684" width="10.33203125" style="2" bestFit="1" customWidth="1"/>
    <col min="7685" max="7686" width="10.33203125" style="2" customWidth="1"/>
    <col min="7687" max="7688" width="9.33203125" style="2" customWidth="1"/>
    <col min="7689" max="7689" width="10.88671875" style="2" customWidth="1"/>
    <col min="7690" max="7698" width="9.33203125" style="2" customWidth="1"/>
    <col min="7699" max="7936" width="9.109375" style="2"/>
    <col min="7937" max="7937" width="5.6640625" style="2" customWidth="1"/>
    <col min="7938" max="7938" width="21.6640625" style="2" customWidth="1"/>
    <col min="7939" max="7939" width="25.88671875" style="2" customWidth="1"/>
    <col min="7940" max="7940" width="10.33203125" style="2" bestFit="1" customWidth="1"/>
    <col min="7941" max="7942" width="10.33203125" style="2" customWidth="1"/>
    <col min="7943" max="7944" width="9.33203125" style="2" customWidth="1"/>
    <col min="7945" max="7945" width="10.88671875" style="2" customWidth="1"/>
    <col min="7946" max="7954" width="9.33203125" style="2" customWidth="1"/>
    <col min="7955" max="8192" width="9.109375" style="2"/>
    <col min="8193" max="8193" width="5.6640625" style="2" customWidth="1"/>
    <col min="8194" max="8194" width="21.6640625" style="2" customWidth="1"/>
    <col min="8195" max="8195" width="25.88671875" style="2" customWidth="1"/>
    <col min="8196" max="8196" width="10.33203125" style="2" bestFit="1" customWidth="1"/>
    <col min="8197" max="8198" width="10.33203125" style="2" customWidth="1"/>
    <col min="8199" max="8200" width="9.33203125" style="2" customWidth="1"/>
    <col min="8201" max="8201" width="10.88671875" style="2" customWidth="1"/>
    <col min="8202" max="8210" width="9.33203125" style="2" customWidth="1"/>
    <col min="8211" max="8448" width="9.109375" style="2"/>
    <col min="8449" max="8449" width="5.6640625" style="2" customWidth="1"/>
    <col min="8450" max="8450" width="21.6640625" style="2" customWidth="1"/>
    <col min="8451" max="8451" width="25.88671875" style="2" customWidth="1"/>
    <col min="8452" max="8452" width="10.33203125" style="2" bestFit="1" customWidth="1"/>
    <col min="8453" max="8454" width="10.33203125" style="2" customWidth="1"/>
    <col min="8455" max="8456" width="9.33203125" style="2" customWidth="1"/>
    <col min="8457" max="8457" width="10.88671875" style="2" customWidth="1"/>
    <col min="8458" max="8466" width="9.33203125" style="2" customWidth="1"/>
    <col min="8467" max="8704" width="9.109375" style="2"/>
    <col min="8705" max="8705" width="5.6640625" style="2" customWidth="1"/>
    <col min="8706" max="8706" width="21.6640625" style="2" customWidth="1"/>
    <col min="8707" max="8707" width="25.88671875" style="2" customWidth="1"/>
    <col min="8708" max="8708" width="10.33203125" style="2" bestFit="1" customWidth="1"/>
    <col min="8709" max="8710" width="10.33203125" style="2" customWidth="1"/>
    <col min="8711" max="8712" width="9.33203125" style="2" customWidth="1"/>
    <col min="8713" max="8713" width="10.88671875" style="2" customWidth="1"/>
    <col min="8714" max="8722" width="9.33203125" style="2" customWidth="1"/>
    <col min="8723" max="8960" width="9.109375" style="2"/>
    <col min="8961" max="8961" width="5.6640625" style="2" customWidth="1"/>
    <col min="8962" max="8962" width="21.6640625" style="2" customWidth="1"/>
    <col min="8963" max="8963" width="25.88671875" style="2" customWidth="1"/>
    <col min="8964" max="8964" width="10.33203125" style="2" bestFit="1" customWidth="1"/>
    <col min="8965" max="8966" width="10.33203125" style="2" customWidth="1"/>
    <col min="8967" max="8968" width="9.33203125" style="2" customWidth="1"/>
    <col min="8969" max="8969" width="10.88671875" style="2" customWidth="1"/>
    <col min="8970" max="8978" width="9.33203125" style="2" customWidth="1"/>
    <col min="8979" max="9216" width="9.109375" style="2"/>
    <col min="9217" max="9217" width="5.6640625" style="2" customWidth="1"/>
    <col min="9218" max="9218" width="21.6640625" style="2" customWidth="1"/>
    <col min="9219" max="9219" width="25.88671875" style="2" customWidth="1"/>
    <col min="9220" max="9220" width="10.33203125" style="2" bestFit="1" customWidth="1"/>
    <col min="9221" max="9222" width="10.33203125" style="2" customWidth="1"/>
    <col min="9223" max="9224" width="9.33203125" style="2" customWidth="1"/>
    <col min="9225" max="9225" width="10.88671875" style="2" customWidth="1"/>
    <col min="9226" max="9234" width="9.33203125" style="2" customWidth="1"/>
    <col min="9235" max="9472" width="9.109375" style="2"/>
    <col min="9473" max="9473" width="5.6640625" style="2" customWidth="1"/>
    <col min="9474" max="9474" width="21.6640625" style="2" customWidth="1"/>
    <col min="9475" max="9475" width="25.88671875" style="2" customWidth="1"/>
    <col min="9476" max="9476" width="10.33203125" style="2" bestFit="1" customWidth="1"/>
    <col min="9477" max="9478" width="10.33203125" style="2" customWidth="1"/>
    <col min="9479" max="9480" width="9.33203125" style="2" customWidth="1"/>
    <col min="9481" max="9481" width="10.88671875" style="2" customWidth="1"/>
    <col min="9482" max="9490" width="9.33203125" style="2" customWidth="1"/>
    <col min="9491" max="9728" width="9.109375" style="2"/>
    <col min="9729" max="9729" width="5.6640625" style="2" customWidth="1"/>
    <col min="9730" max="9730" width="21.6640625" style="2" customWidth="1"/>
    <col min="9731" max="9731" width="25.88671875" style="2" customWidth="1"/>
    <col min="9732" max="9732" width="10.33203125" style="2" bestFit="1" customWidth="1"/>
    <col min="9733" max="9734" width="10.33203125" style="2" customWidth="1"/>
    <col min="9735" max="9736" width="9.33203125" style="2" customWidth="1"/>
    <col min="9737" max="9737" width="10.88671875" style="2" customWidth="1"/>
    <col min="9738" max="9746" width="9.33203125" style="2" customWidth="1"/>
    <col min="9747" max="9984" width="9.109375" style="2"/>
    <col min="9985" max="9985" width="5.6640625" style="2" customWidth="1"/>
    <col min="9986" max="9986" width="21.6640625" style="2" customWidth="1"/>
    <col min="9987" max="9987" width="25.88671875" style="2" customWidth="1"/>
    <col min="9988" max="9988" width="10.33203125" style="2" bestFit="1" customWidth="1"/>
    <col min="9989" max="9990" width="10.33203125" style="2" customWidth="1"/>
    <col min="9991" max="9992" width="9.33203125" style="2" customWidth="1"/>
    <col min="9993" max="9993" width="10.88671875" style="2" customWidth="1"/>
    <col min="9994" max="10002" width="9.33203125" style="2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5.88671875" style="2" customWidth="1"/>
    <col min="10244" max="10244" width="10.33203125" style="2" bestFit="1" customWidth="1"/>
    <col min="10245" max="10246" width="10.33203125" style="2" customWidth="1"/>
    <col min="10247" max="10248" width="9.33203125" style="2" customWidth="1"/>
    <col min="10249" max="10249" width="10.88671875" style="2" customWidth="1"/>
    <col min="10250" max="10258" width="9.33203125" style="2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5.88671875" style="2" customWidth="1"/>
    <col min="10500" max="10500" width="10.33203125" style="2" bestFit="1" customWidth="1"/>
    <col min="10501" max="10502" width="10.33203125" style="2" customWidth="1"/>
    <col min="10503" max="10504" width="9.33203125" style="2" customWidth="1"/>
    <col min="10505" max="10505" width="10.88671875" style="2" customWidth="1"/>
    <col min="10506" max="10514" width="9.33203125" style="2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5.88671875" style="2" customWidth="1"/>
    <col min="10756" max="10756" width="10.33203125" style="2" bestFit="1" customWidth="1"/>
    <col min="10757" max="10758" width="10.33203125" style="2" customWidth="1"/>
    <col min="10759" max="10760" width="9.33203125" style="2" customWidth="1"/>
    <col min="10761" max="10761" width="10.88671875" style="2" customWidth="1"/>
    <col min="10762" max="10770" width="9.33203125" style="2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5.88671875" style="2" customWidth="1"/>
    <col min="11012" max="11012" width="10.33203125" style="2" bestFit="1" customWidth="1"/>
    <col min="11013" max="11014" width="10.33203125" style="2" customWidth="1"/>
    <col min="11015" max="11016" width="9.33203125" style="2" customWidth="1"/>
    <col min="11017" max="11017" width="10.88671875" style="2" customWidth="1"/>
    <col min="11018" max="11026" width="9.33203125" style="2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5.88671875" style="2" customWidth="1"/>
    <col min="11268" max="11268" width="10.33203125" style="2" bestFit="1" customWidth="1"/>
    <col min="11269" max="11270" width="10.33203125" style="2" customWidth="1"/>
    <col min="11271" max="11272" width="9.33203125" style="2" customWidth="1"/>
    <col min="11273" max="11273" width="10.88671875" style="2" customWidth="1"/>
    <col min="11274" max="11282" width="9.33203125" style="2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5.88671875" style="2" customWidth="1"/>
    <col min="11524" max="11524" width="10.33203125" style="2" bestFit="1" customWidth="1"/>
    <col min="11525" max="11526" width="10.33203125" style="2" customWidth="1"/>
    <col min="11527" max="11528" width="9.33203125" style="2" customWidth="1"/>
    <col min="11529" max="11529" width="10.88671875" style="2" customWidth="1"/>
    <col min="11530" max="11538" width="9.33203125" style="2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5.88671875" style="2" customWidth="1"/>
    <col min="11780" max="11780" width="10.33203125" style="2" bestFit="1" customWidth="1"/>
    <col min="11781" max="11782" width="10.33203125" style="2" customWidth="1"/>
    <col min="11783" max="11784" width="9.33203125" style="2" customWidth="1"/>
    <col min="11785" max="11785" width="10.88671875" style="2" customWidth="1"/>
    <col min="11786" max="11794" width="9.33203125" style="2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5.88671875" style="2" customWidth="1"/>
    <col min="12036" max="12036" width="10.33203125" style="2" bestFit="1" customWidth="1"/>
    <col min="12037" max="12038" width="10.33203125" style="2" customWidth="1"/>
    <col min="12039" max="12040" width="9.33203125" style="2" customWidth="1"/>
    <col min="12041" max="12041" width="10.88671875" style="2" customWidth="1"/>
    <col min="12042" max="12050" width="9.33203125" style="2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5.88671875" style="2" customWidth="1"/>
    <col min="12292" max="12292" width="10.33203125" style="2" bestFit="1" customWidth="1"/>
    <col min="12293" max="12294" width="10.33203125" style="2" customWidth="1"/>
    <col min="12295" max="12296" width="9.33203125" style="2" customWidth="1"/>
    <col min="12297" max="12297" width="10.88671875" style="2" customWidth="1"/>
    <col min="12298" max="12306" width="9.33203125" style="2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5.88671875" style="2" customWidth="1"/>
    <col min="12548" max="12548" width="10.33203125" style="2" bestFit="1" customWidth="1"/>
    <col min="12549" max="12550" width="10.33203125" style="2" customWidth="1"/>
    <col min="12551" max="12552" width="9.33203125" style="2" customWidth="1"/>
    <col min="12553" max="12553" width="10.88671875" style="2" customWidth="1"/>
    <col min="12554" max="12562" width="9.33203125" style="2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5.88671875" style="2" customWidth="1"/>
    <col min="12804" max="12804" width="10.33203125" style="2" bestFit="1" customWidth="1"/>
    <col min="12805" max="12806" width="10.33203125" style="2" customWidth="1"/>
    <col min="12807" max="12808" width="9.33203125" style="2" customWidth="1"/>
    <col min="12809" max="12809" width="10.88671875" style="2" customWidth="1"/>
    <col min="12810" max="12818" width="9.33203125" style="2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5.88671875" style="2" customWidth="1"/>
    <col min="13060" max="13060" width="10.33203125" style="2" bestFit="1" customWidth="1"/>
    <col min="13061" max="13062" width="10.33203125" style="2" customWidth="1"/>
    <col min="13063" max="13064" width="9.33203125" style="2" customWidth="1"/>
    <col min="13065" max="13065" width="10.88671875" style="2" customWidth="1"/>
    <col min="13066" max="13074" width="9.33203125" style="2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5.88671875" style="2" customWidth="1"/>
    <col min="13316" max="13316" width="10.33203125" style="2" bestFit="1" customWidth="1"/>
    <col min="13317" max="13318" width="10.33203125" style="2" customWidth="1"/>
    <col min="13319" max="13320" width="9.33203125" style="2" customWidth="1"/>
    <col min="13321" max="13321" width="10.88671875" style="2" customWidth="1"/>
    <col min="13322" max="13330" width="9.33203125" style="2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5.88671875" style="2" customWidth="1"/>
    <col min="13572" max="13572" width="10.33203125" style="2" bestFit="1" customWidth="1"/>
    <col min="13573" max="13574" width="10.33203125" style="2" customWidth="1"/>
    <col min="13575" max="13576" width="9.33203125" style="2" customWidth="1"/>
    <col min="13577" max="13577" width="10.88671875" style="2" customWidth="1"/>
    <col min="13578" max="13586" width="9.33203125" style="2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5.88671875" style="2" customWidth="1"/>
    <col min="13828" max="13828" width="10.33203125" style="2" bestFit="1" customWidth="1"/>
    <col min="13829" max="13830" width="10.33203125" style="2" customWidth="1"/>
    <col min="13831" max="13832" width="9.33203125" style="2" customWidth="1"/>
    <col min="13833" max="13833" width="10.88671875" style="2" customWidth="1"/>
    <col min="13834" max="13842" width="9.33203125" style="2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5.88671875" style="2" customWidth="1"/>
    <col min="14084" max="14084" width="10.33203125" style="2" bestFit="1" customWidth="1"/>
    <col min="14085" max="14086" width="10.33203125" style="2" customWidth="1"/>
    <col min="14087" max="14088" width="9.33203125" style="2" customWidth="1"/>
    <col min="14089" max="14089" width="10.88671875" style="2" customWidth="1"/>
    <col min="14090" max="14098" width="9.33203125" style="2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5.88671875" style="2" customWidth="1"/>
    <col min="14340" max="14340" width="10.33203125" style="2" bestFit="1" customWidth="1"/>
    <col min="14341" max="14342" width="10.33203125" style="2" customWidth="1"/>
    <col min="14343" max="14344" width="9.33203125" style="2" customWidth="1"/>
    <col min="14345" max="14345" width="10.88671875" style="2" customWidth="1"/>
    <col min="14346" max="14354" width="9.33203125" style="2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5.88671875" style="2" customWidth="1"/>
    <col min="14596" max="14596" width="10.33203125" style="2" bestFit="1" customWidth="1"/>
    <col min="14597" max="14598" width="10.33203125" style="2" customWidth="1"/>
    <col min="14599" max="14600" width="9.33203125" style="2" customWidth="1"/>
    <col min="14601" max="14601" width="10.88671875" style="2" customWidth="1"/>
    <col min="14602" max="14610" width="9.33203125" style="2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5.88671875" style="2" customWidth="1"/>
    <col min="14852" max="14852" width="10.33203125" style="2" bestFit="1" customWidth="1"/>
    <col min="14853" max="14854" width="10.33203125" style="2" customWidth="1"/>
    <col min="14855" max="14856" width="9.33203125" style="2" customWidth="1"/>
    <col min="14857" max="14857" width="10.88671875" style="2" customWidth="1"/>
    <col min="14858" max="14866" width="9.33203125" style="2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5.88671875" style="2" customWidth="1"/>
    <col min="15108" max="15108" width="10.33203125" style="2" bestFit="1" customWidth="1"/>
    <col min="15109" max="15110" width="10.33203125" style="2" customWidth="1"/>
    <col min="15111" max="15112" width="9.33203125" style="2" customWidth="1"/>
    <col min="15113" max="15113" width="10.88671875" style="2" customWidth="1"/>
    <col min="15114" max="15122" width="9.33203125" style="2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5.88671875" style="2" customWidth="1"/>
    <col min="15364" max="15364" width="10.33203125" style="2" bestFit="1" customWidth="1"/>
    <col min="15365" max="15366" width="10.33203125" style="2" customWidth="1"/>
    <col min="15367" max="15368" width="9.33203125" style="2" customWidth="1"/>
    <col min="15369" max="15369" width="10.88671875" style="2" customWidth="1"/>
    <col min="15370" max="15378" width="9.33203125" style="2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5.88671875" style="2" customWidth="1"/>
    <col min="15620" max="15620" width="10.33203125" style="2" bestFit="1" customWidth="1"/>
    <col min="15621" max="15622" width="10.33203125" style="2" customWidth="1"/>
    <col min="15623" max="15624" width="9.33203125" style="2" customWidth="1"/>
    <col min="15625" max="15625" width="10.88671875" style="2" customWidth="1"/>
    <col min="15626" max="15634" width="9.33203125" style="2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5.88671875" style="2" customWidth="1"/>
    <col min="15876" max="15876" width="10.33203125" style="2" bestFit="1" customWidth="1"/>
    <col min="15877" max="15878" width="10.33203125" style="2" customWidth="1"/>
    <col min="15879" max="15880" width="9.33203125" style="2" customWidth="1"/>
    <col min="15881" max="15881" width="10.88671875" style="2" customWidth="1"/>
    <col min="15882" max="15890" width="9.33203125" style="2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5.88671875" style="2" customWidth="1"/>
    <col min="16132" max="16132" width="10.33203125" style="2" bestFit="1" customWidth="1"/>
    <col min="16133" max="16134" width="10.33203125" style="2" customWidth="1"/>
    <col min="16135" max="16136" width="9.33203125" style="2" customWidth="1"/>
    <col min="16137" max="16137" width="10.88671875" style="2" customWidth="1"/>
    <col min="16138" max="16146" width="9.33203125" style="2" customWidth="1"/>
    <col min="16147" max="16384" width="9.109375" style="2"/>
  </cols>
  <sheetData>
    <row r="1" spans="1:18" x14ac:dyDescent="0.25">
      <c r="A1" s="1" t="s">
        <v>0</v>
      </c>
      <c r="C1" s="2" t="s">
        <v>1</v>
      </c>
    </row>
    <row r="3" spans="1:18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16.8" x14ac:dyDescent="0.25">
      <c r="H4" s="5" t="str">
        <f>'[1]1'!E5</f>
        <v>KABUPATEN/KOTA</v>
      </c>
      <c r="I4" s="6" t="str">
        <f>'[1]1'!F5</f>
        <v>BULUKUMBA</v>
      </c>
      <c r="K4" s="5"/>
      <c r="L4" s="5"/>
    </row>
    <row r="5" spans="1:18" s="4" customFormat="1" ht="16.8" x14ac:dyDescent="0.25">
      <c r="H5" s="5" t="str">
        <f>'[1]1'!E6</f>
        <v xml:space="preserve">TAHUN </v>
      </c>
      <c r="I5" s="6">
        <f>'[1]1'!F6</f>
        <v>2022</v>
      </c>
      <c r="K5" s="5"/>
      <c r="L5" s="5"/>
    </row>
    <row r="6" spans="1:18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1"/>
      <c r="G7" s="12" t="s">
        <v>7</v>
      </c>
      <c r="H7" s="13"/>
      <c r="I7" s="13"/>
      <c r="J7" s="13"/>
      <c r="K7" s="13"/>
      <c r="L7" s="14"/>
      <c r="M7" s="12" t="s">
        <v>8</v>
      </c>
      <c r="N7" s="13"/>
      <c r="O7" s="14"/>
      <c r="P7" s="13"/>
      <c r="Q7" s="13"/>
      <c r="R7" s="14"/>
    </row>
    <row r="8" spans="1:18" ht="16.5" customHeight="1" x14ac:dyDescent="0.25">
      <c r="A8" s="8"/>
      <c r="B8" s="8"/>
      <c r="C8" s="8"/>
      <c r="D8" s="15"/>
      <c r="E8" s="16"/>
      <c r="F8" s="17"/>
      <c r="G8" s="18" t="s">
        <v>9</v>
      </c>
      <c r="H8" s="19"/>
      <c r="I8" s="18" t="s">
        <v>10</v>
      </c>
      <c r="J8" s="19"/>
      <c r="K8" s="18" t="s">
        <v>11</v>
      </c>
      <c r="L8" s="19"/>
      <c r="M8" s="18" t="s">
        <v>9</v>
      </c>
      <c r="N8" s="19"/>
      <c r="O8" s="20" t="s">
        <v>10</v>
      </c>
      <c r="P8" s="19"/>
      <c r="Q8" s="18" t="s">
        <v>11</v>
      </c>
      <c r="R8" s="19"/>
    </row>
    <row r="9" spans="1:18" ht="15.75" customHeight="1" x14ac:dyDescent="0.25">
      <c r="A9" s="21"/>
      <c r="B9" s="21"/>
      <c r="C9" s="21"/>
      <c r="D9" s="22" t="s">
        <v>9</v>
      </c>
      <c r="E9" s="22" t="s">
        <v>10</v>
      </c>
      <c r="F9" s="22" t="s">
        <v>12</v>
      </c>
      <c r="G9" s="23" t="s">
        <v>13</v>
      </c>
      <c r="H9" s="23" t="s">
        <v>14</v>
      </c>
      <c r="I9" s="23" t="s">
        <v>13</v>
      </c>
      <c r="J9" s="23" t="s">
        <v>14</v>
      </c>
      <c r="K9" s="23" t="s">
        <v>13</v>
      </c>
      <c r="L9" s="23" t="s">
        <v>14</v>
      </c>
      <c r="M9" s="23" t="s">
        <v>13</v>
      </c>
      <c r="N9" s="23" t="s">
        <v>14</v>
      </c>
      <c r="O9" s="23" t="s">
        <v>13</v>
      </c>
      <c r="P9" s="24" t="s">
        <v>14</v>
      </c>
      <c r="Q9" s="23" t="s">
        <v>13</v>
      </c>
      <c r="R9" s="23" t="s">
        <v>14</v>
      </c>
    </row>
    <row r="10" spans="1:18" x14ac:dyDescent="0.25">
      <c r="A10" s="25" t="s">
        <v>15</v>
      </c>
      <c r="B10" s="26" t="s">
        <v>16</v>
      </c>
      <c r="C10" s="26" t="s">
        <v>17</v>
      </c>
      <c r="D10" s="27" t="s">
        <v>18</v>
      </c>
      <c r="E10" s="27" t="s">
        <v>19</v>
      </c>
      <c r="F10" s="26" t="s">
        <v>20</v>
      </c>
      <c r="G10" s="26" t="s">
        <v>21</v>
      </c>
      <c r="H10" s="26" t="s">
        <v>22</v>
      </c>
      <c r="I10" s="26" t="s">
        <v>23</v>
      </c>
      <c r="J10" s="26" t="s">
        <v>24</v>
      </c>
      <c r="K10" s="26" t="s">
        <v>25</v>
      </c>
      <c r="L10" s="26" t="s">
        <v>26</v>
      </c>
      <c r="M10" s="26" t="s">
        <v>27</v>
      </c>
      <c r="N10" s="26" t="s">
        <v>28</v>
      </c>
      <c r="O10" s="26" t="s">
        <v>29</v>
      </c>
      <c r="P10" s="25" t="s">
        <v>30</v>
      </c>
      <c r="Q10" s="26" t="s">
        <v>31</v>
      </c>
      <c r="R10" s="28" t="s">
        <v>32</v>
      </c>
    </row>
    <row r="11" spans="1:18" ht="18" customHeight="1" x14ac:dyDescent="0.25">
      <c r="A11" s="29">
        <f>'[1]9'!A9</f>
        <v>1</v>
      </c>
      <c r="B11" s="30" t="str">
        <f>'[1]9'!B9</f>
        <v>GANTARANG</v>
      </c>
      <c r="C11" s="30" t="str">
        <f>'[1]9'!C9</f>
        <v>1. PONRE</v>
      </c>
      <c r="D11" s="31">
        <f>'[1]20'!D12</f>
        <v>197</v>
      </c>
      <c r="E11" s="31">
        <f>'[1]20'!G12</f>
        <v>195</v>
      </c>
      <c r="F11" s="32">
        <f>SUM(D11:E11)</f>
        <v>392</v>
      </c>
      <c r="G11" s="32">
        <v>230</v>
      </c>
      <c r="H11" s="33">
        <f>G11/D11*100</f>
        <v>116.75126903553299</v>
      </c>
      <c r="I11" s="32">
        <v>193</v>
      </c>
      <c r="J11" s="33">
        <f t="shared" ref="J11:J30" si="0">I11/E11*100</f>
        <v>98.974358974358978</v>
      </c>
      <c r="K11" s="32">
        <f t="shared" ref="K11:K30" si="1">G11+I11</f>
        <v>423</v>
      </c>
      <c r="L11" s="33">
        <f t="shared" ref="L11:L19" si="2">K11/F11*100</f>
        <v>107.90816326530613</v>
      </c>
      <c r="M11" s="32">
        <v>227</v>
      </c>
      <c r="N11" s="33">
        <f>M11/D11*100</f>
        <v>115.22842639593908</v>
      </c>
      <c r="O11" s="32">
        <v>192</v>
      </c>
      <c r="P11" s="34">
        <f t="shared" ref="P11:P30" si="3">O11/E11*100</f>
        <v>98.461538461538467</v>
      </c>
      <c r="Q11" s="32">
        <f t="shared" ref="Q11:Q30" si="4">M11+O11</f>
        <v>419</v>
      </c>
      <c r="R11" s="35">
        <f t="shared" ref="R11:R30" si="5">Q11/F11*100</f>
        <v>106.88775510204083</v>
      </c>
    </row>
    <row r="12" spans="1:18" ht="20.100000000000001" customHeight="1" x14ac:dyDescent="0.25">
      <c r="A12" s="36"/>
      <c r="B12" s="37"/>
      <c r="C12" s="37" t="str">
        <f>'[1]9'!C10</f>
        <v>2. GATTARENG</v>
      </c>
      <c r="D12" s="38">
        <f>'[1]20'!D13</f>
        <v>202</v>
      </c>
      <c r="E12" s="38">
        <f>'[1]20'!G13</f>
        <v>186</v>
      </c>
      <c r="F12" s="38">
        <f>SUM(D12:E12)</f>
        <v>388</v>
      </c>
      <c r="G12" s="38">
        <v>191</v>
      </c>
      <c r="H12" s="39">
        <f t="shared" ref="H12:H30" si="6">G12/D12*100</f>
        <v>94.554455445544548</v>
      </c>
      <c r="I12" s="38">
        <v>171</v>
      </c>
      <c r="J12" s="39">
        <f>I12/E12*100</f>
        <v>91.935483870967744</v>
      </c>
      <c r="K12" s="38">
        <f t="shared" si="1"/>
        <v>362</v>
      </c>
      <c r="L12" s="39">
        <f t="shared" si="2"/>
        <v>93.298969072164951</v>
      </c>
      <c r="M12" s="38">
        <v>201</v>
      </c>
      <c r="N12" s="39">
        <f t="shared" ref="N12:N30" si="7">M12/D12*100</f>
        <v>99.504950495049499</v>
      </c>
      <c r="O12" s="38">
        <v>170</v>
      </c>
      <c r="P12" s="40">
        <f t="shared" si="3"/>
        <v>91.397849462365585</v>
      </c>
      <c r="Q12" s="38">
        <f t="shared" si="4"/>
        <v>371</v>
      </c>
      <c r="R12" s="41">
        <f t="shared" si="5"/>
        <v>95.618556701030926</v>
      </c>
    </row>
    <row r="13" spans="1:18" ht="20.100000000000001" customHeight="1" x14ac:dyDescent="0.25">
      <c r="A13" s="36"/>
      <c r="B13" s="37"/>
      <c r="C13" s="37" t="str">
        <f>'[1]9'!C11</f>
        <v>3. BONTONYELENG</v>
      </c>
      <c r="D13" s="38">
        <f>'[1]20'!D14</f>
        <v>238</v>
      </c>
      <c r="E13" s="38">
        <f>'[1]20'!G14</f>
        <v>197</v>
      </c>
      <c r="F13" s="38">
        <f t="shared" ref="F13:F30" si="8">SUM(D13:E13)</f>
        <v>435</v>
      </c>
      <c r="G13" s="38">
        <v>221</v>
      </c>
      <c r="H13" s="39">
        <f t="shared" si="6"/>
        <v>92.857142857142861</v>
      </c>
      <c r="I13" s="38">
        <v>223</v>
      </c>
      <c r="J13" s="39">
        <f t="shared" si="0"/>
        <v>113.19796954314721</v>
      </c>
      <c r="K13" s="38">
        <f t="shared" si="1"/>
        <v>444</v>
      </c>
      <c r="L13" s="39">
        <f t="shared" si="2"/>
        <v>102.06896551724138</v>
      </c>
      <c r="M13" s="38">
        <v>216</v>
      </c>
      <c r="N13" s="39">
        <f t="shared" si="7"/>
        <v>90.756302521008408</v>
      </c>
      <c r="O13" s="38">
        <v>211</v>
      </c>
      <c r="P13" s="40">
        <f t="shared" si="3"/>
        <v>107.10659898477158</v>
      </c>
      <c r="Q13" s="38">
        <f t="shared" si="4"/>
        <v>427</v>
      </c>
      <c r="R13" s="41">
        <f t="shared" si="5"/>
        <v>98.160919540229884</v>
      </c>
    </row>
    <row r="14" spans="1:18" ht="20.100000000000001" customHeight="1" x14ac:dyDescent="0.25">
      <c r="A14" s="36">
        <f>'[1]9'!A12</f>
        <v>2</v>
      </c>
      <c r="B14" s="37" t="str">
        <f>'[1]9'!B12</f>
        <v>KINDANG</v>
      </c>
      <c r="C14" s="37" t="str">
        <f>'[1]9'!C12</f>
        <v>4. BORONG RAPPOA</v>
      </c>
      <c r="D14" s="38">
        <f>'[1]20'!D15</f>
        <v>104</v>
      </c>
      <c r="E14" s="38">
        <f>'[1]20'!G15</f>
        <v>101</v>
      </c>
      <c r="F14" s="38">
        <f t="shared" si="8"/>
        <v>205</v>
      </c>
      <c r="G14" s="38">
        <v>122</v>
      </c>
      <c r="H14" s="39">
        <f t="shared" si="6"/>
        <v>117.30769230769231</v>
      </c>
      <c r="I14" s="38">
        <v>144</v>
      </c>
      <c r="J14" s="39">
        <f t="shared" si="0"/>
        <v>142.57425742574256</v>
      </c>
      <c r="K14" s="38">
        <f t="shared" si="1"/>
        <v>266</v>
      </c>
      <c r="L14" s="39">
        <f t="shared" si="2"/>
        <v>129.7560975609756</v>
      </c>
      <c r="M14" s="38">
        <v>121</v>
      </c>
      <c r="N14" s="39">
        <f t="shared" si="7"/>
        <v>116.34615384615385</v>
      </c>
      <c r="O14" s="38">
        <v>130</v>
      </c>
      <c r="P14" s="40">
        <f t="shared" si="3"/>
        <v>128.71287128712871</v>
      </c>
      <c r="Q14" s="38">
        <f t="shared" si="4"/>
        <v>251</v>
      </c>
      <c r="R14" s="41">
        <f t="shared" si="5"/>
        <v>122.4390243902439</v>
      </c>
    </row>
    <row r="15" spans="1:18" ht="20.100000000000001" customHeight="1" x14ac:dyDescent="0.25">
      <c r="A15" s="36"/>
      <c r="B15" s="37"/>
      <c r="C15" s="37" t="str">
        <f>'[1]9'!C13</f>
        <v>5. BALIBO</v>
      </c>
      <c r="D15" s="38">
        <f>'[1]20'!D16</f>
        <v>99</v>
      </c>
      <c r="E15" s="38">
        <f>'[1]20'!G16</f>
        <v>141</v>
      </c>
      <c r="F15" s="38">
        <f t="shared" si="8"/>
        <v>240</v>
      </c>
      <c r="G15" s="38">
        <v>134</v>
      </c>
      <c r="H15" s="39">
        <f t="shared" si="6"/>
        <v>135.35353535353536</v>
      </c>
      <c r="I15" s="38">
        <v>135</v>
      </c>
      <c r="J15" s="39">
        <f t="shared" si="0"/>
        <v>95.744680851063833</v>
      </c>
      <c r="K15" s="38">
        <f t="shared" si="1"/>
        <v>269</v>
      </c>
      <c r="L15" s="39">
        <f t="shared" si="2"/>
        <v>112.08333333333333</v>
      </c>
      <c r="M15" s="38">
        <v>130</v>
      </c>
      <c r="N15" s="39">
        <f t="shared" si="7"/>
        <v>131.31313131313132</v>
      </c>
      <c r="O15" s="38">
        <v>147</v>
      </c>
      <c r="P15" s="40">
        <f t="shared" si="3"/>
        <v>104.25531914893618</v>
      </c>
      <c r="Q15" s="38">
        <f t="shared" si="4"/>
        <v>277</v>
      </c>
      <c r="R15" s="41">
        <f t="shared" si="5"/>
        <v>115.41666666666666</v>
      </c>
    </row>
    <row r="16" spans="1:18" ht="20.100000000000001" customHeight="1" x14ac:dyDescent="0.25">
      <c r="A16" s="36">
        <f>'[1]9'!A14</f>
        <v>3</v>
      </c>
      <c r="B16" s="37" t="str">
        <f>'[1]9'!B14</f>
        <v>UJUNG BULU</v>
      </c>
      <c r="C16" s="37" t="str">
        <f>'[1]9'!C14</f>
        <v>6. CAILE</v>
      </c>
      <c r="D16" s="38">
        <f>'[1]20'!D17</f>
        <v>435</v>
      </c>
      <c r="E16" s="38">
        <f>'[1]20'!G17</f>
        <v>521</v>
      </c>
      <c r="F16" s="38">
        <f t="shared" si="8"/>
        <v>956</v>
      </c>
      <c r="G16" s="38">
        <v>487</v>
      </c>
      <c r="H16" s="39">
        <f t="shared" si="6"/>
        <v>111.95402298850574</v>
      </c>
      <c r="I16" s="38">
        <v>555</v>
      </c>
      <c r="J16" s="39">
        <f>I16/E16*100</f>
        <v>106.52591170825336</v>
      </c>
      <c r="K16" s="38">
        <f t="shared" si="1"/>
        <v>1042</v>
      </c>
      <c r="L16" s="39">
        <f t="shared" si="2"/>
        <v>108.99581589958159</v>
      </c>
      <c r="M16" s="38">
        <v>475</v>
      </c>
      <c r="N16" s="39">
        <f t="shared" si="7"/>
        <v>109.19540229885058</v>
      </c>
      <c r="O16" s="38">
        <v>518</v>
      </c>
      <c r="P16" s="40">
        <f t="shared" si="3"/>
        <v>99.424184261036459</v>
      </c>
      <c r="Q16" s="38">
        <f t="shared" si="4"/>
        <v>993</v>
      </c>
      <c r="R16" s="41">
        <f t="shared" si="5"/>
        <v>103.87029288702929</v>
      </c>
    </row>
    <row r="17" spans="1:18" ht="20.100000000000001" customHeight="1" x14ac:dyDescent="0.25">
      <c r="A17" s="36">
        <f>'[1]9'!A15</f>
        <v>4</v>
      </c>
      <c r="B17" s="37" t="str">
        <f>'[1]9'!B15</f>
        <v>UJUNG LOE</v>
      </c>
      <c r="C17" s="37" t="str">
        <f>'[1]9'!C15</f>
        <v>7. UJUNG LOE</v>
      </c>
      <c r="D17" s="38">
        <f>'[1]20'!D18</f>
        <v>208</v>
      </c>
      <c r="E17" s="38">
        <f>'[1]20'!G18</f>
        <v>166</v>
      </c>
      <c r="F17" s="38">
        <f t="shared" si="8"/>
        <v>374</v>
      </c>
      <c r="G17" s="38">
        <v>222</v>
      </c>
      <c r="H17" s="39">
        <f t="shared" si="6"/>
        <v>106.73076923076923</v>
      </c>
      <c r="I17" s="38">
        <v>220</v>
      </c>
      <c r="J17" s="39">
        <f t="shared" si="0"/>
        <v>132.53012048192772</v>
      </c>
      <c r="K17" s="38">
        <f t="shared" si="1"/>
        <v>442</v>
      </c>
      <c r="L17" s="39">
        <f t="shared" si="2"/>
        <v>118.18181818181819</v>
      </c>
      <c r="M17" s="38">
        <v>208</v>
      </c>
      <c r="N17" s="39">
        <f t="shared" si="7"/>
        <v>100</v>
      </c>
      <c r="O17" s="38">
        <v>202</v>
      </c>
      <c r="P17" s="40">
        <f t="shared" si="3"/>
        <v>121.68674698795181</v>
      </c>
      <c r="Q17" s="38">
        <f t="shared" si="4"/>
        <v>410</v>
      </c>
      <c r="R17" s="41">
        <f t="shared" si="5"/>
        <v>109.62566844919786</v>
      </c>
    </row>
    <row r="18" spans="1:18" ht="20.100000000000001" customHeight="1" x14ac:dyDescent="0.25">
      <c r="A18" s="36"/>
      <c r="B18" s="37"/>
      <c r="C18" s="37" t="str">
        <f>'[1]9'!C16</f>
        <v>8. MANYAMPA</v>
      </c>
      <c r="D18" s="38">
        <f>'[1]20'!D19</f>
        <v>42</v>
      </c>
      <c r="E18" s="38">
        <f>'[1]20'!G19</f>
        <v>51</v>
      </c>
      <c r="F18" s="38">
        <f t="shared" si="8"/>
        <v>93</v>
      </c>
      <c r="G18" s="38">
        <v>40</v>
      </c>
      <c r="H18" s="39">
        <f t="shared" si="6"/>
        <v>95.238095238095227</v>
      </c>
      <c r="I18" s="38">
        <v>38</v>
      </c>
      <c r="J18" s="39">
        <f t="shared" si="0"/>
        <v>74.509803921568633</v>
      </c>
      <c r="K18" s="38">
        <f t="shared" si="1"/>
        <v>78</v>
      </c>
      <c r="L18" s="39">
        <f t="shared" si="2"/>
        <v>83.870967741935488</v>
      </c>
      <c r="M18" s="38">
        <v>33</v>
      </c>
      <c r="N18" s="39">
        <f t="shared" si="7"/>
        <v>78.571428571428569</v>
      </c>
      <c r="O18" s="38">
        <v>36</v>
      </c>
      <c r="P18" s="40">
        <f t="shared" si="3"/>
        <v>70.588235294117652</v>
      </c>
      <c r="Q18" s="38">
        <f t="shared" si="4"/>
        <v>69</v>
      </c>
      <c r="R18" s="41">
        <f t="shared" si="5"/>
        <v>74.193548387096769</v>
      </c>
    </row>
    <row r="19" spans="1:18" ht="20.100000000000001" customHeight="1" x14ac:dyDescent="0.25">
      <c r="A19" s="36"/>
      <c r="B19" s="37"/>
      <c r="C19" s="37" t="str">
        <f>'[1]9'!C17</f>
        <v>9. PALANGISANG</v>
      </c>
      <c r="D19" s="38">
        <f>'[1]20'!D20</f>
        <v>97</v>
      </c>
      <c r="E19" s="38">
        <f>'[1]20'!G20</f>
        <v>84</v>
      </c>
      <c r="F19" s="38">
        <f t="shared" si="8"/>
        <v>181</v>
      </c>
      <c r="G19" s="38">
        <v>88</v>
      </c>
      <c r="H19" s="39">
        <f t="shared" si="6"/>
        <v>90.721649484536087</v>
      </c>
      <c r="I19" s="38">
        <v>84</v>
      </c>
      <c r="J19" s="39">
        <f t="shared" si="0"/>
        <v>100</v>
      </c>
      <c r="K19" s="38">
        <f t="shared" si="1"/>
        <v>172</v>
      </c>
      <c r="L19" s="39">
        <f t="shared" si="2"/>
        <v>95.027624309392266</v>
      </c>
      <c r="M19" s="38">
        <v>81</v>
      </c>
      <c r="N19" s="39">
        <f t="shared" si="7"/>
        <v>83.505154639175259</v>
      </c>
      <c r="O19" s="38">
        <v>79</v>
      </c>
      <c r="P19" s="40">
        <f t="shared" si="3"/>
        <v>94.047619047619051</v>
      </c>
      <c r="Q19" s="38">
        <f t="shared" si="4"/>
        <v>160</v>
      </c>
      <c r="R19" s="41">
        <f t="shared" si="5"/>
        <v>88.39779005524862</v>
      </c>
    </row>
    <row r="20" spans="1:18" ht="20.100000000000001" customHeight="1" x14ac:dyDescent="0.25">
      <c r="A20" s="36">
        <f>'[1]9'!A18</f>
        <v>5</v>
      </c>
      <c r="B20" s="37" t="str">
        <f>'[1]9'!B18</f>
        <v>BONTO BAHARI</v>
      </c>
      <c r="C20" s="37" t="str">
        <f>'[1]9'!C18</f>
        <v>10. BONTO BAHARI</v>
      </c>
      <c r="D20" s="38">
        <f>'[1]20'!D21</f>
        <v>195</v>
      </c>
      <c r="E20" s="38">
        <f>'[1]20'!G21</f>
        <v>168</v>
      </c>
      <c r="F20" s="38">
        <f t="shared" si="8"/>
        <v>363</v>
      </c>
      <c r="G20" s="38">
        <v>216</v>
      </c>
      <c r="H20" s="39">
        <f t="shared" si="6"/>
        <v>110.76923076923077</v>
      </c>
      <c r="I20" s="38">
        <v>192</v>
      </c>
      <c r="J20" s="39">
        <f t="shared" si="0"/>
        <v>114.28571428571428</v>
      </c>
      <c r="K20" s="38">
        <f t="shared" si="1"/>
        <v>408</v>
      </c>
      <c r="L20" s="39">
        <f>K20/F20*100</f>
        <v>112.39669421487604</v>
      </c>
      <c r="M20" s="38">
        <v>208</v>
      </c>
      <c r="N20" s="39">
        <f t="shared" si="7"/>
        <v>106.66666666666667</v>
      </c>
      <c r="O20" s="38">
        <v>181</v>
      </c>
      <c r="P20" s="40">
        <f t="shared" si="3"/>
        <v>107.73809523809523</v>
      </c>
      <c r="Q20" s="38">
        <f t="shared" si="4"/>
        <v>389</v>
      </c>
      <c r="R20" s="41">
        <f t="shared" si="5"/>
        <v>107.16253443526172</v>
      </c>
    </row>
    <row r="21" spans="1:18" ht="20.100000000000001" customHeight="1" x14ac:dyDescent="0.25">
      <c r="A21" s="36">
        <f>'[1]9'!A19</f>
        <v>6</v>
      </c>
      <c r="B21" s="37" t="str">
        <f>'[1]9'!B19</f>
        <v>BONTO TIRO</v>
      </c>
      <c r="C21" s="37" t="str">
        <f>'[1]9'!C19</f>
        <v>11.BONTO TIRO</v>
      </c>
      <c r="D21" s="38">
        <f>'[1]20'!D22</f>
        <v>72</v>
      </c>
      <c r="E21" s="38">
        <f>'[1]20'!G22</f>
        <v>84</v>
      </c>
      <c r="F21" s="38">
        <f t="shared" si="8"/>
        <v>156</v>
      </c>
      <c r="G21" s="38">
        <v>97</v>
      </c>
      <c r="H21" s="39">
        <f t="shared" si="6"/>
        <v>134.72222222222223</v>
      </c>
      <c r="I21" s="38">
        <v>93</v>
      </c>
      <c r="J21" s="39">
        <f t="shared" si="0"/>
        <v>110.71428571428572</v>
      </c>
      <c r="K21" s="38">
        <f t="shared" si="1"/>
        <v>190</v>
      </c>
      <c r="L21" s="39">
        <f t="shared" ref="L21:L30" si="9">K21/F21*100</f>
        <v>121.79487179487178</v>
      </c>
      <c r="M21" s="38">
        <v>95</v>
      </c>
      <c r="N21" s="39">
        <f t="shared" si="7"/>
        <v>131.94444444444443</v>
      </c>
      <c r="O21" s="38">
        <v>90</v>
      </c>
      <c r="P21" s="40">
        <f t="shared" si="3"/>
        <v>107.14285714285714</v>
      </c>
      <c r="Q21" s="38">
        <f t="shared" si="4"/>
        <v>185</v>
      </c>
      <c r="R21" s="41">
        <f t="shared" si="5"/>
        <v>118.58974358974359</v>
      </c>
    </row>
    <row r="22" spans="1:18" ht="20.100000000000001" customHeight="1" x14ac:dyDescent="0.25">
      <c r="A22" s="36"/>
      <c r="B22" s="37"/>
      <c r="C22" s="37" t="str">
        <f>'[1]9'!C20</f>
        <v>12. BATANG</v>
      </c>
      <c r="D22" s="38">
        <f>'[1]20'!D23</f>
        <v>91</v>
      </c>
      <c r="E22" s="38">
        <f>'[1]20'!G23</f>
        <v>82</v>
      </c>
      <c r="F22" s="38">
        <f t="shared" si="8"/>
        <v>173</v>
      </c>
      <c r="G22" s="38">
        <v>79</v>
      </c>
      <c r="H22" s="39">
        <f>G22/D22*100</f>
        <v>86.813186813186817</v>
      </c>
      <c r="I22" s="38">
        <v>71</v>
      </c>
      <c r="J22" s="39">
        <f t="shared" si="0"/>
        <v>86.58536585365853</v>
      </c>
      <c r="K22" s="38">
        <f t="shared" si="1"/>
        <v>150</v>
      </c>
      <c r="L22" s="39">
        <f t="shared" si="9"/>
        <v>86.705202312138724</v>
      </c>
      <c r="M22" s="38">
        <v>79</v>
      </c>
      <c r="N22" s="39">
        <f>M22/D22*100</f>
        <v>86.813186813186817</v>
      </c>
      <c r="O22" s="38">
        <v>71</v>
      </c>
      <c r="P22" s="40">
        <f t="shared" si="3"/>
        <v>86.58536585365853</v>
      </c>
      <c r="Q22" s="38">
        <f t="shared" si="4"/>
        <v>150</v>
      </c>
      <c r="R22" s="41">
        <f t="shared" si="5"/>
        <v>86.705202312138724</v>
      </c>
    </row>
    <row r="23" spans="1:18" ht="20.100000000000001" customHeight="1" x14ac:dyDescent="0.25">
      <c r="A23" s="36">
        <f>'[1]9'!A21</f>
        <v>7</v>
      </c>
      <c r="B23" s="37" t="str">
        <f>'[1]9'!B21</f>
        <v>HERLANG</v>
      </c>
      <c r="C23" s="37" t="str">
        <f>'[1]9'!C21</f>
        <v>13. HERLANG</v>
      </c>
      <c r="D23" s="38">
        <f>'[1]20'!D24</f>
        <v>144</v>
      </c>
      <c r="E23" s="38">
        <f>'[1]20'!G24</f>
        <v>134</v>
      </c>
      <c r="F23" s="38">
        <f t="shared" si="8"/>
        <v>278</v>
      </c>
      <c r="G23" s="38">
        <v>162</v>
      </c>
      <c r="H23" s="39">
        <f t="shared" si="6"/>
        <v>112.5</v>
      </c>
      <c r="I23" s="38">
        <v>148</v>
      </c>
      <c r="J23" s="39">
        <f t="shared" si="0"/>
        <v>110.44776119402985</v>
      </c>
      <c r="K23" s="38">
        <f t="shared" si="1"/>
        <v>310</v>
      </c>
      <c r="L23" s="39">
        <f t="shared" si="9"/>
        <v>111.51079136690647</v>
      </c>
      <c r="M23" s="38">
        <v>162</v>
      </c>
      <c r="N23" s="39">
        <f t="shared" si="7"/>
        <v>112.5</v>
      </c>
      <c r="O23" s="38">
        <v>148</v>
      </c>
      <c r="P23" s="40">
        <f t="shared" si="3"/>
        <v>110.44776119402985</v>
      </c>
      <c r="Q23" s="38">
        <f t="shared" si="4"/>
        <v>310</v>
      </c>
      <c r="R23" s="41">
        <f t="shared" si="5"/>
        <v>111.51079136690647</v>
      </c>
    </row>
    <row r="24" spans="1:18" ht="20.100000000000001" customHeight="1" x14ac:dyDescent="0.25">
      <c r="A24" s="36"/>
      <c r="B24" s="37"/>
      <c r="C24" s="37" t="str">
        <f>'[1]9'!C22</f>
        <v>14. KARASSING</v>
      </c>
      <c r="D24" s="38">
        <f>'[1]20'!D25</f>
        <v>90</v>
      </c>
      <c r="E24" s="38">
        <f>'[1]20'!G25</f>
        <v>68</v>
      </c>
      <c r="F24" s="38">
        <f t="shared" si="8"/>
        <v>158</v>
      </c>
      <c r="G24" s="38">
        <v>67</v>
      </c>
      <c r="H24" s="39">
        <f t="shared" si="6"/>
        <v>74.444444444444443</v>
      </c>
      <c r="I24" s="38">
        <v>78</v>
      </c>
      <c r="J24" s="39">
        <f t="shared" si="0"/>
        <v>114.70588235294117</v>
      </c>
      <c r="K24" s="38">
        <f t="shared" si="1"/>
        <v>145</v>
      </c>
      <c r="L24" s="39">
        <f t="shared" si="9"/>
        <v>91.77215189873418</v>
      </c>
      <c r="M24" s="38">
        <v>65</v>
      </c>
      <c r="N24" s="39">
        <f t="shared" si="7"/>
        <v>72.222222222222214</v>
      </c>
      <c r="O24" s="38">
        <v>65</v>
      </c>
      <c r="P24" s="40">
        <f t="shared" si="3"/>
        <v>95.588235294117652</v>
      </c>
      <c r="Q24" s="38">
        <f t="shared" si="4"/>
        <v>130</v>
      </c>
      <c r="R24" s="41">
        <f t="shared" si="5"/>
        <v>82.278481012658233</v>
      </c>
    </row>
    <row r="25" spans="1:18" ht="20.100000000000001" customHeight="1" x14ac:dyDescent="0.25">
      <c r="A25" s="36">
        <f>'[1]9'!A23</f>
        <v>8</v>
      </c>
      <c r="B25" s="37" t="str">
        <f>'[1]9'!B23</f>
        <v>KAJANG</v>
      </c>
      <c r="C25" s="37" t="str">
        <f>'[1]9'!C23</f>
        <v>15.KAJANG</v>
      </c>
      <c r="D25" s="38">
        <f>'[1]20'!D26</f>
        <v>137</v>
      </c>
      <c r="E25" s="38">
        <f>'[1]20'!G26</f>
        <v>121</v>
      </c>
      <c r="F25" s="38">
        <f t="shared" si="8"/>
        <v>258</v>
      </c>
      <c r="G25" s="38">
        <v>164</v>
      </c>
      <c r="H25" s="39">
        <f t="shared" si="6"/>
        <v>119.70802919708031</v>
      </c>
      <c r="I25" s="38">
        <v>148</v>
      </c>
      <c r="J25" s="39">
        <f>I25/E25*100</f>
        <v>122.31404958677685</v>
      </c>
      <c r="K25" s="38">
        <f t="shared" si="1"/>
        <v>312</v>
      </c>
      <c r="L25" s="39">
        <f t="shared" si="9"/>
        <v>120.93023255813952</v>
      </c>
      <c r="M25" s="38">
        <v>170</v>
      </c>
      <c r="N25" s="39">
        <f t="shared" si="7"/>
        <v>124.08759124087592</v>
      </c>
      <c r="O25" s="38">
        <v>145</v>
      </c>
      <c r="P25" s="40">
        <f>O25/E25*100</f>
        <v>119.83471074380165</v>
      </c>
      <c r="Q25" s="38">
        <f t="shared" si="4"/>
        <v>315</v>
      </c>
      <c r="R25" s="41">
        <f t="shared" si="5"/>
        <v>122.09302325581395</v>
      </c>
    </row>
    <row r="26" spans="1:18" ht="20.100000000000001" customHeight="1" x14ac:dyDescent="0.25">
      <c r="A26" s="36"/>
      <c r="B26" s="37"/>
      <c r="C26" s="37" t="str">
        <f>'[1]9'!C24</f>
        <v>16. LEMBANNA</v>
      </c>
      <c r="D26" s="38">
        <f>'[1]20'!D27</f>
        <v>155</v>
      </c>
      <c r="E26" s="38">
        <f>'[1]20'!G27</f>
        <v>156</v>
      </c>
      <c r="F26" s="38">
        <f t="shared" si="8"/>
        <v>311</v>
      </c>
      <c r="G26" s="38">
        <v>152</v>
      </c>
      <c r="H26" s="39">
        <f t="shared" si="6"/>
        <v>98.064516129032256</v>
      </c>
      <c r="I26" s="38">
        <v>164</v>
      </c>
      <c r="J26" s="39">
        <f t="shared" si="0"/>
        <v>105.12820512820514</v>
      </c>
      <c r="K26" s="38">
        <f t="shared" si="1"/>
        <v>316</v>
      </c>
      <c r="L26" s="39">
        <f t="shared" si="9"/>
        <v>101.60771704180065</v>
      </c>
      <c r="M26" s="38">
        <v>152</v>
      </c>
      <c r="N26" s="39">
        <f t="shared" si="7"/>
        <v>98.064516129032256</v>
      </c>
      <c r="O26" s="38">
        <v>162</v>
      </c>
      <c r="P26" s="40">
        <f t="shared" si="3"/>
        <v>103.84615384615385</v>
      </c>
      <c r="Q26" s="38">
        <f t="shared" si="4"/>
        <v>314</v>
      </c>
      <c r="R26" s="41">
        <f t="shared" si="5"/>
        <v>100.96463022508037</v>
      </c>
    </row>
    <row r="27" spans="1:18" ht="20.100000000000001" customHeight="1" x14ac:dyDescent="0.25">
      <c r="A27" s="36"/>
      <c r="B27" s="37"/>
      <c r="C27" s="37" t="str">
        <f>'[1]9'!C25</f>
        <v>17.TANAH TOA</v>
      </c>
      <c r="D27" s="38">
        <f>'[1]20'!D28</f>
        <v>105</v>
      </c>
      <c r="E27" s="38">
        <f>'[1]20'!G28</f>
        <v>101</v>
      </c>
      <c r="F27" s="38">
        <f t="shared" si="8"/>
        <v>206</v>
      </c>
      <c r="G27" s="38">
        <v>109</v>
      </c>
      <c r="H27" s="39">
        <f t="shared" si="6"/>
        <v>103.80952380952382</v>
      </c>
      <c r="I27" s="38">
        <v>74</v>
      </c>
      <c r="J27" s="39">
        <f t="shared" si="0"/>
        <v>73.267326732673268</v>
      </c>
      <c r="K27" s="38">
        <f t="shared" si="1"/>
        <v>183</v>
      </c>
      <c r="L27" s="39">
        <f t="shared" si="9"/>
        <v>88.834951456310691</v>
      </c>
      <c r="M27" s="38">
        <v>91</v>
      </c>
      <c r="N27" s="39">
        <f t="shared" si="7"/>
        <v>86.666666666666671</v>
      </c>
      <c r="O27" s="38">
        <v>67</v>
      </c>
      <c r="P27" s="40">
        <f t="shared" si="3"/>
        <v>66.336633663366342</v>
      </c>
      <c r="Q27" s="38">
        <f t="shared" si="4"/>
        <v>158</v>
      </c>
      <c r="R27" s="41">
        <f>Q27/F27*100</f>
        <v>76.699029126213588</v>
      </c>
    </row>
    <row r="28" spans="1:18" ht="20.100000000000001" customHeight="1" x14ac:dyDescent="0.25">
      <c r="A28" s="36">
        <f>'[1]9'!A26</f>
        <v>9</v>
      </c>
      <c r="B28" s="37" t="str">
        <f>'[1]9'!B26</f>
        <v>BULUKUMPA</v>
      </c>
      <c r="C28" s="37" t="str">
        <f>'[1]9'!C26</f>
        <v>18. TANETE</v>
      </c>
      <c r="D28" s="38">
        <f>'[1]20'!D29</f>
        <v>290</v>
      </c>
      <c r="E28" s="38">
        <f>'[1]20'!G29</f>
        <v>280</v>
      </c>
      <c r="F28" s="38">
        <f t="shared" si="8"/>
        <v>570</v>
      </c>
      <c r="G28" s="38">
        <v>287</v>
      </c>
      <c r="H28" s="39">
        <f t="shared" si="6"/>
        <v>98.965517241379303</v>
      </c>
      <c r="I28" s="38">
        <v>308</v>
      </c>
      <c r="J28" s="39">
        <f t="shared" si="0"/>
        <v>110.00000000000001</v>
      </c>
      <c r="K28" s="38">
        <f t="shared" si="1"/>
        <v>595</v>
      </c>
      <c r="L28" s="39">
        <f t="shared" si="9"/>
        <v>104.3859649122807</v>
      </c>
      <c r="M28" s="38">
        <v>294</v>
      </c>
      <c r="N28" s="39">
        <f t="shared" si="7"/>
        <v>101.37931034482759</v>
      </c>
      <c r="O28" s="38">
        <v>318</v>
      </c>
      <c r="P28" s="40">
        <f t="shared" si="3"/>
        <v>113.57142857142857</v>
      </c>
      <c r="Q28" s="38">
        <f t="shared" si="4"/>
        <v>612</v>
      </c>
      <c r="R28" s="41">
        <f t="shared" si="5"/>
        <v>107.36842105263158</v>
      </c>
    </row>
    <row r="29" spans="1:18" ht="20.100000000000001" customHeight="1" x14ac:dyDescent="0.25">
      <c r="A29" s="36"/>
      <c r="B29" s="37"/>
      <c r="C29" s="37" t="str">
        <f>'[1]9'!C27</f>
        <v>19. SALASSAE</v>
      </c>
      <c r="D29" s="38">
        <f>'[1]20'!D30</f>
        <v>110</v>
      </c>
      <c r="E29" s="38">
        <f>'[1]20'!G30</f>
        <v>95</v>
      </c>
      <c r="F29" s="38">
        <f t="shared" si="8"/>
        <v>205</v>
      </c>
      <c r="G29" s="38">
        <v>100</v>
      </c>
      <c r="H29" s="39">
        <f t="shared" si="6"/>
        <v>90.909090909090907</v>
      </c>
      <c r="I29" s="38">
        <v>110</v>
      </c>
      <c r="J29" s="39">
        <f t="shared" si="0"/>
        <v>115.78947368421053</v>
      </c>
      <c r="K29" s="38">
        <f t="shared" si="1"/>
        <v>210</v>
      </c>
      <c r="L29" s="39">
        <f t="shared" si="9"/>
        <v>102.4390243902439</v>
      </c>
      <c r="M29" s="38">
        <v>94</v>
      </c>
      <c r="N29" s="39">
        <f t="shared" si="7"/>
        <v>85.454545454545453</v>
      </c>
      <c r="O29" s="38">
        <v>98</v>
      </c>
      <c r="P29" s="40">
        <f t="shared" si="3"/>
        <v>103.15789473684211</v>
      </c>
      <c r="Q29" s="38">
        <f t="shared" si="4"/>
        <v>192</v>
      </c>
      <c r="R29" s="41">
        <f t="shared" si="5"/>
        <v>93.658536585365866</v>
      </c>
    </row>
    <row r="30" spans="1:18" ht="20.100000000000001" customHeight="1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4">
        <f>'[1]20'!D31</f>
        <v>301</v>
      </c>
      <c r="E30" s="44">
        <f>'[1]20'!G31</f>
        <v>279</v>
      </c>
      <c r="F30" s="44">
        <f t="shared" si="8"/>
        <v>580</v>
      </c>
      <c r="G30" s="44">
        <v>296</v>
      </c>
      <c r="H30" s="45">
        <f t="shared" si="6"/>
        <v>98.338870431893682</v>
      </c>
      <c r="I30" s="44">
        <v>242</v>
      </c>
      <c r="J30" s="45">
        <f t="shared" si="0"/>
        <v>86.738351254480278</v>
      </c>
      <c r="K30" s="44">
        <f t="shared" si="1"/>
        <v>538</v>
      </c>
      <c r="L30" s="45">
        <f t="shared" si="9"/>
        <v>92.758620689655174</v>
      </c>
      <c r="M30" s="44">
        <v>293</v>
      </c>
      <c r="N30" s="45">
        <f t="shared" si="7"/>
        <v>97.342192691029908</v>
      </c>
      <c r="O30" s="44">
        <v>250</v>
      </c>
      <c r="P30" s="46">
        <f t="shared" si="3"/>
        <v>89.605734767025098</v>
      </c>
      <c r="Q30" s="44">
        <f t="shared" si="4"/>
        <v>543</v>
      </c>
      <c r="R30" s="47">
        <f t="shared" si="5"/>
        <v>93.620689655172413</v>
      </c>
    </row>
    <row r="31" spans="1:18" ht="20.100000000000001" customHeight="1" thickBot="1" x14ac:dyDescent="0.3">
      <c r="A31" s="48" t="s">
        <v>33</v>
      </c>
      <c r="B31" s="48"/>
      <c r="C31" s="49"/>
      <c r="D31" s="50">
        <f>SUM(D11:D30)</f>
        <v>3312</v>
      </c>
      <c r="E31" s="50">
        <f>SUM(E11:E30)</f>
        <v>3210</v>
      </c>
      <c r="F31" s="50">
        <f>SUM(F11:F30)</f>
        <v>6522</v>
      </c>
      <c r="G31" s="50">
        <f>SUM(G11:G30)</f>
        <v>3464</v>
      </c>
      <c r="H31" s="51">
        <f>G31/D31*100</f>
        <v>104.58937198067633</v>
      </c>
      <c r="I31" s="50">
        <f>SUM(I11:I30)</f>
        <v>3391</v>
      </c>
      <c r="J31" s="51">
        <f>I31/E31*100</f>
        <v>105.63862928348911</v>
      </c>
      <c r="K31" s="50">
        <f>SUM(K11:K30)</f>
        <v>6855</v>
      </c>
      <c r="L31" s="51">
        <f>K31/F31*100</f>
        <v>105.10579576816927</v>
      </c>
      <c r="M31" s="50">
        <f>SUM(M11:M30)</f>
        <v>3395</v>
      </c>
      <c r="N31" s="51">
        <f>M31/D31*100</f>
        <v>102.506038647343</v>
      </c>
      <c r="O31" s="50">
        <f>SUM(O11:O30)</f>
        <v>3280</v>
      </c>
      <c r="P31" s="52">
        <f>O31/E31*100</f>
        <v>102.18068535825545</v>
      </c>
      <c r="Q31" s="50">
        <f>SUM(Q11:Q30)</f>
        <v>6675</v>
      </c>
      <c r="R31" s="53">
        <f>Q31/F31*100</f>
        <v>102.34590616375345</v>
      </c>
    </row>
    <row r="32" spans="1:18" ht="18.75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Q32" s="55"/>
      <c r="R32" s="55"/>
    </row>
    <row r="33" spans="1:16" x14ac:dyDescent="0.25">
      <c r="A33" s="56" t="s">
        <v>34</v>
      </c>
    </row>
    <row r="35" spans="1:16" x14ac:dyDescent="0.25">
      <c r="J35" s="57"/>
      <c r="P35" s="57"/>
    </row>
  </sheetData>
  <mergeCells count="12">
    <mergeCell ref="O8:P8"/>
    <mergeCell ref="Q8:R8"/>
    <mergeCell ref="A7:A9"/>
    <mergeCell ref="B7:B9"/>
    <mergeCell ref="C7:C9"/>
    <mergeCell ref="D7:F8"/>
    <mergeCell ref="G7:L7"/>
    <mergeCell ref="M7:R7"/>
    <mergeCell ref="G8:H8"/>
    <mergeCell ref="I8:J8"/>
    <mergeCell ref="K8:L8"/>
    <mergeCell ref="M8:N8"/>
  </mergeCells>
  <conditionalFormatting sqref="P35 J35">
    <cfRule type="cellIs" dxfId="22" priority="1" stopIfTrue="1" operator="notEqual">
      <formula>#REF!</formula>
    </cfRule>
  </conditionalFormatting>
  <printOptions horizontalCentered="1"/>
  <pageMargins left="1.23" right="0.9" top="1.1499999999999999" bottom="0.9" header="0" footer="0"/>
  <pageSetup paperSize="9" scale="6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2024-09-18T01:08:20Z</dcterms:created>
  <dcterms:modified xsi:type="dcterms:W3CDTF">2024-09-18T01:08:53Z</dcterms:modified>
</cp:coreProperties>
</file>