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1 CAKUPAN PEMBERIAN VITAMIN A PADA BAYI DAN ANAK BALITA\"/>
    </mc:Choice>
  </mc:AlternateContent>
  <xr:revisionPtr revIDLastSave="0" documentId="8_{C55EF29E-0E45-4CEC-8E9E-E1E5E5449264}" xr6:coauthVersionLast="47" xr6:coauthVersionMax="47" xr10:uidLastSave="{00000000-0000-0000-0000-000000000000}"/>
  <bookViews>
    <workbookView xWindow="-108" yWindow="-108" windowWidth="23256" windowHeight="12456" xr2:uid="{B8B6D642-C191-4456-8A07-0D70CD753C9F}"/>
  </bookViews>
  <sheets>
    <sheet name="2023" sheetId="1" r:id="rId1"/>
  </sheets>
  <externalReferences>
    <externalReference r:id="rId2"/>
  </externalReferences>
  <definedNames>
    <definedName name="Z_730E2C64_B2C1_434F_B758_04E2943FA20D_.wvu.PrintArea" localSheetId="0">'2023'!$A$1:$U$35</definedName>
    <definedName name="Z_93528372_5BA8_11D6_9411_0000212D0BAF_.wvu.PrintArea" localSheetId="0">'2023'!$A$1:$U$35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s="1"/>
  <c r="G32" i="1"/>
  <c r="E32" i="1"/>
  <c r="F32" i="1" s="1"/>
  <c r="D32" i="1"/>
  <c r="K31" i="1"/>
  <c r="L31" i="1" s="1"/>
  <c r="J31" i="1"/>
  <c r="I31" i="1"/>
  <c r="F31" i="1"/>
  <c r="K30" i="1"/>
  <c r="L30" i="1" s="1"/>
  <c r="J30" i="1"/>
  <c r="I30" i="1"/>
  <c r="F30" i="1"/>
  <c r="K29" i="1"/>
  <c r="L29" i="1" s="1"/>
  <c r="J29" i="1"/>
  <c r="I29" i="1"/>
  <c r="F29" i="1"/>
  <c r="K28" i="1"/>
  <c r="L28" i="1" s="1"/>
  <c r="J28" i="1"/>
  <c r="I28" i="1"/>
  <c r="F28" i="1"/>
  <c r="L27" i="1"/>
  <c r="K27" i="1"/>
  <c r="J27" i="1"/>
  <c r="I27" i="1"/>
  <c r="F27" i="1"/>
  <c r="K26" i="1"/>
  <c r="J26" i="1"/>
  <c r="L26" i="1" s="1"/>
  <c r="I26" i="1"/>
  <c r="F26" i="1"/>
  <c r="L25" i="1"/>
  <c r="K25" i="1"/>
  <c r="J25" i="1"/>
  <c r="I25" i="1"/>
  <c r="F25" i="1"/>
  <c r="K24" i="1"/>
  <c r="L24" i="1" s="1"/>
  <c r="J24" i="1"/>
  <c r="I24" i="1"/>
  <c r="F24" i="1"/>
  <c r="K23" i="1"/>
  <c r="L23" i="1" s="1"/>
  <c r="J23" i="1"/>
  <c r="I23" i="1"/>
  <c r="F23" i="1"/>
  <c r="K22" i="1"/>
  <c r="L22" i="1" s="1"/>
  <c r="J22" i="1"/>
  <c r="I22" i="1"/>
  <c r="F22" i="1"/>
  <c r="K21" i="1"/>
  <c r="L21" i="1" s="1"/>
  <c r="J21" i="1"/>
  <c r="I21" i="1"/>
  <c r="F21" i="1"/>
  <c r="K20" i="1"/>
  <c r="L20" i="1" s="1"/>
  <c r="J20" i="1"/>
  <c r="I20" i="1"/>
  <c r="F20" i="1"/>
  <c r="L19" i="1"/>
  <c r="K19" i="1"/>
  <c r="J19" i="1"/>
  <c r="I19" i="1"/>
  <c r="F19" i="1"/>
  <c r="K18" i="1"/>
  <c r="J18" i="1"/>
  <c r="L18" i="1" s="1"/>
  <c r="I18" i="1"/>
  <c r="F18" i="1"/>
  <c r="L17" i="1"/>
  <c r="K17" i="1"/>
  <c r="J17" i="1"/>
  <c r="I17" i="1"/>
  <c r="F17" i="1"/>
  <c r="K16" i="1"/>
  <c r="L16" i="1" s="1"/>
  <c r="J16" i="1"/>
  <c r="I16" i="1"/>
  <c r="F16" i="1"/>
  <c r="K15" i="1"/>
  <c r="L15" i="1" s="1"/>
  <c r="J15" i="1"/>
  <c r="I15" i="1"/>
  <c r="F15" i="1"/>
  <c r="K14" i="1"/>
  <c r="L14" i="1" s="1"/>
  <c r="J14" i="1"/>
  <c r="I14" i="1"/>
  <c r="F14" i="1"/>
  <c r="K13" i="1"/>
  <c r="L13" i="1" s="1"/>
  <c r="J13" i="1"/>
  <c r="I13" i="1"/>
  <c r="F13" i="1"/>
  <c r="L12" i="1"/>
  <c r="K12" i="1"/>
  <c r="J12" i="1"/>
  <c r="I12" i="1"/>
  <c r="F12" i="1"/>
  <c r="L11" i="1"/>
  <c r="K11" i="1"/>
  <c r="K32" i="1" s="1"/>
  <c r="J11" i="1"/>
  <c r="J32" i="1" s="1"/>
  <c r="I11" i="1"/>
  <c r="F11" i="1"/>
  <c r="A5" i="1"/>
  <c r="A4" i="1"/>
  <c r="L32" i="1" l="1"/>
</calcChain>
</file>

<file path=xl/sharedStrings.xml><?xml version="1.0" encoding="utf-8"?>
<sst xmlns="http://schemas.openxmlformats.org/spreadsheetml/2006/main" count="56" uniqueCount="44">
  <si>
    <t>TABEL  45</t>
  </si>
  <si>
    <t>CAKUPAN PEMBERIAN VITAMIN A PADA BAYI DAN ANAK BALITA MENURUT KECAMATAN DAN PUSKESMAS</t>
  </si>
  <si>
    <t>NO</t>
  </si>
  <si>
    <t>KECAMATAN</t>
  </si>
  <si>
    <t>PUSKESMAS</t>
  </si>
  <si>
    <t xml:space="preserve">BAYI 6-11 BULAN </t>
  </si>
  <si>
    <t>ANAK BALITA (12-59 BULAN)</t>
  </si>
  <si>
    <t>BALITA (6-59 BULAN)</t>
  </si>
  <si>
    <t>JUMLAH BAYI</t>
  </si>
  <si>
    <t>MENDAPAT VIT A</t>
  </si>
  <si>
    <t xml:space="preserve">JUMLAH </t>
  </si>
  <si>
    <t>S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</si>
  <si>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</si>
  <si>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</si>
  <si>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</si>
  <si>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</si>
  <si>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</si>
  <si>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</si>
  <si>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</si>
  <si>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</si>
  <si>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</si>
  <si>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</si>
  <si>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</si>
  <si>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</si>
  <si>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</si>
  <si>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</si>
  <si>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</si>
  <si>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</si>
  <si>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</si>
  <si>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</si>
  <si>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</si>
  <si>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</si>
  <si>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</si>
  <si>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</si>
  <si>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</si>
  <si>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</si>
  <si>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</si>
  <si>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</si>
  <si>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</si>
  <si>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</si>
  <si>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……………… (sebutkan)</t>
  </si>
  <si>
    <t xml:space="preserve">Keterangan: Pelaporan pemberian vitamin A dilakukan pada Februari dan Agustus, maka perhitungan bayi 6-11 bulan yang mendapat vitamin A dalam setahun </t>
  </si>
  <si>
    <t xml:space="preserve">           dihitung dengan mengakumulasi bayi 6-11 bulan yang mendapat vitamin A di bulan Februari dan yang mendapat vitamin A di bulan Agustus. </t>
  </si>
  <si>
    <t xml:space="preserve">           Untuk perhitungan anak balita 12-59 bulan yang mendapat vitamin A menggunakan data bulan Agustus.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</si>
</sst>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theme="1"/>
      <name val="Noto Sans Symbols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 vertical="center" wrapText="1"/>
    </xf>
    <xf numFmtId="0" fontId="3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0" xfId="0" applyFont="1" applyAlignment="1">
      <alignment vertical="center" wrapText="1"/>
    </xf>
    <xf numFmtId="0" fontId="3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7" fontId="7" fillId="0" borderId="15" xfId="0" applyNumberFormat="1" applyFont="1" applyBorder="1" applyAlignment="1">
      <alignment horizontal="center" vertical="center"/>
    </xf>
    <xf numFmtId="37" fontId="7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7" fontId="7" fillId="0" borderId="19" xfId="0" applyNumberFormat="1" applyFont="1" applyBorder="1" applyAlignment="1">
      <alignment horizontal="center" vertical="center"/>
    </xf>
    <xf numFmtId="37" fontId="7" fillId="0" borderId="2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2" borderId="29" xfId="0" applyFont="1" applyFill="1" applyBorder="1" applyAlignment="1">
      <alignment vertical="center"/>
    </xf>
    <xf numFmtId="37" fontId="7" fillId="0" borderId="30" xfId="0" applyNumberFormat="1" applyFont="1" applyBorder="1" applyAlignment="1">
      <alignment horizontal="center" vertical="center"/>
    </xf>
    <xf numFmtId="37" fontId="7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37" fontId="8" fillId="0" borderId="32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9B5A-8F26-4E1E-9326-63F519173353}">
  <sheetPr>
    <tabColor rgb="FFFF0000"/>
    <pageSetUpPr fitToPage="1"/>
  </sheetPr>
  <dimension ref="A1:AD997"/>
  <sheetViews>
    <sheetView tabSelected="1" view="pageBreakPreview" zoomScale="80" zoomScaleNormal="100" zoomScaleSheetLayoutView="80" workbookViewId="0">
      <selection activeCell="R34" sqref="R34"/>
    </sheetView>
  </sheetViews>
  <sheetFormatPr defaultColWidth="14.44140625" defaultRowHeight="15" customHeight="1"/>
  <cols>
    <col min="1" max="1" width="5.6640625" customWidth="1"/>
    <col min="2" max="2" width="19" customWidth="1"/>
    <col min="3" max="3" width="23.44140625" customWidth="1"/>
    <col min="4" max="5" width="16.6640625" customWidth="1"/>
    <col min="6" max="6" width="13.109375" customWidth="1"/>
    <col min="7" max="7" width="18.33203125" customWidth="1"/>
    <col min="8" max="8" width="16.109375" customWidth="1"/>
    <col min="9" max="9" width="14" customWidth="1"/>
    <col min="10" max="10" width="15.33203125" customWidth="1"/>
    <col min="11" max="11" width="16.5546875" customWidth="1"/>
    <col min="12" max="12" width="15" customWidth="1"/>
    <col min="13" max="13" width="15.6640625" customWidth="1"/>
    <col min="14" max="14" width="13.88671875" customWidth="1"/>
    <col min="15" max="15" width="13" customWidth="1"/>
    <col min="16" max="16" width="13.44140625" customWidth="1"/>
    <col min="17" max="18" width="11.6640625" customWidth="1"/>
    <col min="19" max="21" width="8.33203125" customWidth="1"/>
    <col min="22" max="22" width="14" customWidth="1"/>
    <col min="23" max="23" width="12.6640625" customWidth="1"/>
    <col min="24" max="24" width="14.109375" customWidth="1"/>
    <col min="25" max="25" width="16" customWidth="1"/>
    <col min="26" max="26" width="16.44140625" customWidth="1"/>
    <col min="27" max="30" width="8.33203125" customWidth="1"/>
  </cols>
  <sheetData>
    <row r="1" spans="1:30" ht="15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6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6">
      <c r="A4" s="6" t="str">
        <f>'[1]1'!$A$5</f>
        <v>KABUPATEN  BULUKUMBA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7"/>
      <c r="Y4" s="2"/>
      <c r="Z4" s="2"/>
      <c r="AA4" s="2"/>
      <c r="AB4" s="2"/>
      <c r="AC4" s="2"/>
      <c r="AD4" s="2"/>
    </row>
    <row r="5" spans="1:30" ht="15.6">
      <c r="A5" s="6" t="str">
        <f>'[1]1'!$A$6</f>
        <v>TAHUN 2023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"/>
      <c r="N5" s="2"/>
      <c r="O5" s="2"/>
      <c r="P5" s="5"/>
      <c r="Q5" s="5"/>
      <c r="R5" s="5"/>
      <c r="S5" s="5"/>
      <c r="T5" s="5"/>
      <c r="U5" s="5"/>
      <c r="V5" s="2"/>
      <c r="W5" s="2"/>
      <c r="X5" s="7"/>
      <c r="Y5" s="5"/>
      <c r="Z5" s="5"/>
      <c r="AA5" s="5"/>
      <c r="AB5" s="5"/>
      <c r="AC5" s="5"/>
      <c r="AD5" s="5"/>
    </row>
    <row r="6" spans="1:30" ht="15.6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7.25" customHeight="1">
      <c r="A7" s="9" t="s">
        <v>2</v>
      </c>
      <c r="B7" s="9" t="s">
        <v>3</v>
      </c>
      <c r="C7" s="9" t="s">
        <v>4</v>
      </c>
      <c r="D7" s="10" t="s">
        <v>5</v>
      </c>
      <c r="E7" s="11"/>
      <c r="F7" s="12"/>
      <c r="G7" s="10" t="s">
        <v>6</v>
      </c>
      <c r="H7" s="11"/>
      <c r="I7" s="12"/>
      <c r="J7" s="10" t="s">
        <v>7</v>
      </c>
      <c r="K7" s="11"/>
      <c r="L7" s="12"/>
      <c r="M7" s="13"/>
      <c r="N7" s="13"/>
      <c r="O7" s="5"/>
      <c r="P7" s="2"/>
      <c r="Q7" s="2"/>
      <c r="R7" s="2"/>
      <c r="S7" s="13"/>
      <c r="T7" s="13"/>
      <c r="U7" s="13"/>
      <c r="V7" s="13"/>
      <c r="W7" s="13"/>
      <c r="X7" s="5"/>
      <c r="Y7" s="2"/>
      <c r="Z7" s="2"/>
      <c r="AA7" s="2"/>
      <c r="AB7" s="2"/>
      <c r="AC7" s="2"/>
      <c r="AD7" s="2"/>
    </row>
    <row r="8" spans="1:30" ht="18.75" customHeight="1">
      <c r="A8" s="14"/>
      <c r="B8" s="14"/>
      <c r="C8" s="14"/>
      <c r="D8" s="15" t="s">
        <v>8</v>
      </c>
      <c r="E8" s="16" t="s">
        <v>9</v>
      </c>
      <c r="F8" s="17"/>
      <c r="G8" s="15" t="s">
        <v>10</v>
      </c>
      <c r="H8" s="18" t="s">
        <v>9</v>
      </c>
      <c r="I8" s="19"/>
      <c r="J8" s="15" t="s">
        <v>10</v>
      </c>
      <c r="K8" s="16" t="s">
        <v>9</v>
      </c>
      <c r="L8" s="19"/>
      <c r="M8" s="20"/>
      <c r="N8" s="20"/>
      <c r="O8" s="20"/>
      <c r="P8" s="2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6.5" customHeight="1">
      <c r="A9" s="21"/>
      <c r="B9" s="21"/>
      <c r="C9" s="21"/>
      <c r="D9" s="21"/>
      <c r="E9" s="22" t="s">
        <v>11</v>
      </c>
      <c r="F9" s="23" t="s">
        <v>12</v>
      </c>
      <c r="G9" s="21"/>
      <c r="H9" s="24" t="s">
        <v>11</v>
      </c>
      <c r="I9" s="23" t="s">
        <v>12</v>
      </c>
      <c r="J9" s="21"/>
      <c r="K9" s="22" t="s">
        <v>11</v>
      </c>
      <c r="L9" s="23" t="s">
        <v>12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customHeight="1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>
      <c r="A11" s="27">
        <v>1</v>
      </c>
      <c r="B11" s="28" t="s">
        <v>13</v>
      </c>
      <c r="C11" s="29" t="s">
        <v>14</v>
      </c>
      <c r="D11" s="30">
        <v>339</v>
      </c>
      <c r="E11" s="31">
        <v>339</v>
      </c>
      <c r="F11" s="32">
        <f t="shared" ref="F11:F30" si="0">E11/D11*100</f>
        <v>100</v>
      </c>
      <c r="G11" s="31">
        <v>1249</v>
      </c>
      <c r="H11" s="31">
        <v>1249</v>
      </c>
      <c r="I11" s="32">
        <f t="shared" ref="I11:I30" si="1">H11/G11*100</f>
        <v>100</v>
      </c>
      <c r="J11" s="31">
        <f t="shared" ref="J11:K30" si="2">SUM(D11,G11)</f>
        <v>1588</v>
      </c>
      <c r="K11" s="31">
        <f t="shared" si="2"/>
        <v>1588</v>
      </c>
      <c r="L11" s="32">
        <f t="shared" ref="L11:L30" si="3">K11/J11*100</f>
        <v>100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33"/>
      <c r="B12" s="34"/>
      <c r="C12" s="35" t="s">
        <v>15</v>
      </c>
      <c r="D12" s="36">
        <v>87</v>
      </c>
      <c r="E12" s="37">
        <v>64</v>
      </c>
      <c r="F12" s="38">
        <f t="shared" si="0"/>
        <v>73.563218390804593</v>
      </c>
      <c r="G12" s="37">
        <v>0</v>
      </c>
      <c r="H12" s="37">
        <v>0</v>
      </c>
      <c r="I12" s="38" t="e">
        <f t="shared" si="1"/>
        <v>#DIV/0!</v>
      </c>
      <c r="J12" s="37">
        <f t="shared" si="2"/>
        <v>87</v>
      </c>
      <c r="K12" s="37">
        <f t="shared" si="2"/>
        <v>64</v>
      </c>
      <c r="L12" s="38">
        <f t="shared" si="3"/>
        <v>73.563218390804593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39"/>
      <c r="B13" s="40"/>
      <c r="C13" s="35" t="s">
        <v>16</v>
      </c>
      <c r="D13" s="36">
        <v>252</v>
      </c>
      <c r="E13" s="37">
        <v>252</v>
      </c>
      <c r="F13" s="38">
        <f t="shared" si="0"/>
        <v>100</v>
      </c>
      <c r="G13" s="37">
        <v>928</v>
      </c>
      <c r="H13" s="37">
        <v>928</v>
      </c>
      <c r="I13" s="38">
        <f t="shared" si="1"/>
        <v>100</v>
      </c>
      <c r="J13" s="37">
        <f t="shared" si="2"/>
        <v>1180</v>
      </c>
      <c r="K13" s="37">
        <f t="shared" si="2"/>
        <v>1180</v>
      </c>
      <c r="L13" s="38">
        <f t="shared" si="3"/>
        <v>100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41">
        <v>2</v>
      </c>
      <c r="B14" s="42" t="s">
        <v>17</v>
      </c>
      <c r="C14" s="35" t="s">
        <v>18</v>
      </c>
      <c r="D14" s="36">
        <v>299</v>
      </c>
      <c r="E14" s="37">
        <v>299</v>
      </c>
      <c r="F14" s="38">
        <f t="shared" si="0"/>
        <v>100</v>
      </c>
      <c r="G14" s="37">
        <v>905</v>
      </c>
      <c r="H14" s="37">
        <v>709</v>
      </c>
      <c r="I14" s="38">
        <f t="shared" si="1"/>
        <v>78.342541436464089</v>
      </c>
      <c r="J14" s="37">
        <f t="shared" si="2"/>
        <v>1204</v>
      </c>
      <c r="K14" s="37">
        <f t="shared" si="2"/>
        <v>1008</v>
      </c>
      <c r="L14" s="38">
        <f t="shared" si="3"/>
        <v>83.720930232558146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39"/>
      <c r="B15" s="40"/>
      <c r="C15" s="35" t="s">
        <v>19</v>
      </c>
      <c r="D15" s="36">
        <v>205</v>
      </c>
      <c r="E15" s="37">
        <v>163</v>
      </c>
      <c r="F15" s="38">
        <f t="shared" si="0"/>
        <v>79.512195121951223</v>
      </c>
      <c r="G15" s="37">
        <v>948</v>
      </c>
      <c r="H15" s="37">
        <v>806</v>
      </c>
      <c r="I15" s="38">
        <f t="shared" si="1"/>
        <v>85.021097046413502</v>
      </c>
      <c r="J15" s="37">
        <f t="shared" si="2"/>
        <v>1153</v>
      </c>
      <c r="K15" s="37">
        <f t="shared" si="2"/>
        <v>969</v>
      </c>
      <c r="L15" s="38">
        <f t="shared" si="3"/>
        <v>84.041630529054643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" customHeight="1">
      <c r="A16" s="43">
        <v>3</v>
      </c>
      <c r="B16" s="44" t="s">
        <v>20</v>
      </c>
      <c r="C16" s="35" t="s">
        <v>21</v>
      </c>
      <c r="D16" s="36">
        <v>746</v>
      </c>
      <c r="E16" s="37">
        <v>725</v>
      </c>
      <c r="F16" s="38">
        <f t="shared" si="0"/>
        <v>97.184986595174266</v>
      </c>
      <c r="G16" s="37">
        <v>2872</v>
      </c>
      <c r="H16" s="37">
        <v>2797</v>
      </c>
      <c r="I16" s="38">
        <f t="shared" si="1"/>
        <v>97.388579387186624</v>
      </c>
      <c r="J16" s="37">
        <f t="shared" si="2"/>
        <v>3618</v>
      </c>
      <c r="K16" s="37">
        <f t="shared" si="2"/>
        <v>3522</v>
      </c>
      <c r="L16" s="38">
        <f t="shared" si="3"/>
        <v>97.346600331674964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41">
        <v>4</v>
      </c>
      <c r="B17" s="42" t="s">
        <v>22</v>
      </c>
      <c r="C17" s="35" t="s">
        <v>22</v>
      </c>
      <c r="D17" s="36">
        <v>356</v>
      </c>
      <c r="E17" s="37">
        <v>333</v>
      </c>
      <c r="F17" s="38">
        <f t="shared" si="0"/>
        <v>93.539325842696627</v>
      </c>
      <c r="G17" s="37">
        <v>1000</v>
      </c>
      <c r="H17" s="37">
        <v>980</v>
      </c>
      <c r="I17" s="38">
        <f t="shared" si="1"/>
        <v>98</v>
      </c>
      <c r="J17" s="37">
        <f t="shared" si="2"/>
        <v>1356</v>
      </c>
      <c r="K17" s="37">
        <f t="shared" si="2"/>
        <v>1313</v>
      </c>
      <c r="L17" s="38">
        <f t="shared" si="3"/>
        <v>96.828908554572266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33"/>
      <c r="B18" s="34"/>
      <c r="C18" s="35" t="s">
        <v>23</v>
      </c>
      <c r="D18" s="36">
        <v>42</v>
      </c>
      <c r="E18" s="37">
        <v>42</v>
      </c>
      <c r="F18" s="38">
        <f t="shared" si="0"/>
        <v>100</v>
      </c>
      <c r="G18" s="37">
        <v>0</v>
      </c>
      <c r="H18" s="37">
        <v>0</v>
      </c>
      <c r="I18" s="38" t="e">
        <f t="shared" si="1"/>
        <v>#DIV/0!</v>
      </c>
      <c r="J18" s="37">
        <f t="shared" si="2"/>
        <v>42</v>
      </c>
      <c r="K18" s="37">
        <f t="shared" si="2"/>
        <v>42</v>
      </c>
      <c r="L18" s="38">
        <f t="shared" si="3"/>
        <v>100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39"/>
      <c r="B19" s="40"/>
      <c r="C19" s="35" t="s">
        <v>24</v>
      </c>
      <c r="D19" s="36">
        <v>79</v>
      </c>
      <c r="E19" s="37">
        <v>77</v>
      </c>
      <c r="F19" s="38">
        <f t="shared" si="0"/>
        <v>97.468354430379748</v>
      </c>
      <c r="G19" s="37">
        <v>0</v>
      </c>
      <c r="H19" s="37">
        <v>0</v>
      </c>
      <c r="I19" s="38" t="e">
        <f t="shared" si="1"/>
        <v>#DIV/0!</v>
      </c>
      <c r="J19" s="37">
        <f t="shared" si="2"/>
        <v>79</v>
      </c>
      <c r="K19" s="37">
        <f t="shared" si="2"/>
        <v>77</v>
      </c>
      <c r="L19" s="38">
        <f t="shared" si="3"/>
        <v>97.468354430379748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43">
        <v>5</v>
      </c>
      <c r="B20" s="44" t="s">
        <v>25</v>
      </c>
      <c r="C20" s="35" t="s">
        <v>25</v>
      </c>
      <c r="D20" s="36">
        <v>302</v>
      </c>
      <c r="E20" s="37">
        <v>299</v>
      </c>
      <c r="F20" s="38">
        <f t="shared" si="0"/>
        <v>99.006622516556291</v>
      </c>
      <c r="G20" s="37">
        <v>621</v>
      </c>
      <c r="H20" s="37">
        <v>517</v>
      </c>
      <c r="I20" s="38">
        <f t="shared" si="1"/>
        <v>83.252818035426728</v>
      </c>
      <c r="J20" s="37">
        <f t="shared" si="2"/>
        <v>923</v>
      </c>
      <c r="K20" s="37">
        <f t="shared" si="2"/>
        <v>816</v>
      </c>
      <c r="L20" s="38">
        <f t="shared" si="3"/>
        <v>88.407367280606721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41">
        <v>6</v>
      </c>
      <c r="B21" s="42" t="s">
        <v>26</v>
      </c>
      <c r="C21" s="35" t="s">
        <v>26</v>
      </c>
      <c r="D21" s="36">
        <v>126</v>
      </c>
      <c r="E21" s="37">
        <v>126</v>
      </c>
      <c r="F21" s="38">
        <f t="shared" si="0"/>
        <v>100</v>
      </c>
      <c r="G21" s="37">
        <v>468</v>
      </c>
      <c r="H21" s="37">
        <v>468</v>
      </c>
      <c r="I21" s="38">
        <f t="shared" si="1"/>
        <v>100</v>
      </c>
      <c r="J21" s="37">
        <f t="shared" si="2"/>
        <v>594</v>
      </c>
      <c r="K21" s="37">
        <f t="shared" si="2"/>
        <v>594</v>
      </c>
      <c r="L21" s="38">
        <f t="shared" si="3"/>
        <v>100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39"/>
      <c r="B22" s="40"/>
      <c r="C22" s="35" t="s">
        <v>27</v>
      </c>
      <c r="D22" s="36">
        <v>136</v>
      </c>
      <c r="E22" s="37">
        <v>128</v>
      </c>
      <c r="F22" s="38">
        <f t="shared" si="0"/>
        <v>94.117647058823522</v>
      </c>
      <c r="G22" s="37">
        <v>497</v>
      </c>
      <c r="H22" s="37">
        <v>463</v>
      </c>
      <c r="I22" s="38">
        <f t="shared" si="1"/>
        <v>93.158953722334005</v>
      </c>
      <c r="J22" s="37">
        <f t="shared" si="2"/>
        <v>633</v>
      </c>
      <c r="K22" s="37">
        <f t="shared" si="2"/>
        <v>591</v>
      </c>
      <c r="L22" s="38">
        <f t="shared" si="3"/>
        <v>93.36492890995261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41">
        <v>7</v>
      </c>
      <c r="B23" s="42" t="s">
        <v>28</v>
      </c>
      <c r="C23" s="35" t="s">
        <v>28</v>
      </c>
      <c r="D23" s="36">
        <v>236</v>
      </c>
      <c r="E23" s="37">
        <v>236</v>
      </c>
      <c r="F23" s="38">
        <f t="shared" si="0"/>
        <v>100</v>
      </c>
      <c r="G23" s="37">
        <v>770</v>
      </c>
      <c r="H23" s="37">
        <v>759</v>
      </c>
      <c r="I23" s="38">
        <f t="shared" si="1"/>
        <v>98.571428571428584</v>
      </c>
      <c r="J23" s="37">
        <f t="shared" si="2"/>
        <v>1006</v>
      </c>
      <c r="K23" s="37">
        <f t="shared" si="2"/>
        <v>995</v>
      </c>
      <c r="L23" s="38">
        <f t="shared" si="3"/>
        <v>98.906560636182903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39"/>
      <c r="B24" s="40"/>
      <c r="C24" s="35" t="s">
        <v>29</v>
      </c>
      <c r="D24" s="36">
        <v>73</v>
      </c>
      <c r="E24" s="37">
        <v>105</v>
      </c>
      <c r="F24" s="38">
        <f t="shared" si="0"/>
        <v>143.83561643835617</v>
      </c>
      <c r="G24" s="37">
        <v>467</v>
      </c>
      <c r="H24" s="37">
        <v>467</v>
      </c>
      <c r="I24" s="38">
        <f t="shared" si="1"/>
        <v>100</v>
      </c>
      <c r="J24" s="37">
        <f t="shared" si="2"/>
        <v>540</v>
      </c>
      <c r="K24" s="37">
        <f t="shared" si="2"/>
        <v>572</v>
      </c>
      <c r="L24" s="38">
        <f t="shared" si="3"/>
        <v>105.92592592592594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41">
        <v>8</v>
      </c>
      <c r="B25" s="42" t="s">
        <v>30</v>
      </c>
      <c r="C25" s="35" t="s">
        <v>30</v>
      </c>
      <c r="D25" s="36">
        <v>322</v>
      </c>
      <c r="E25" s="37">
        <v>322</v>
      </c>
      <c r="F25" s="38">
        <f t="shared" si="0"/>
        <v>100</v>
      </c>
      <c r="G25" s="37">
        <v>771</v>
      </c>
      <c r="H25" s="37">
        <v>650</v>
      </c>
      <c r="I25" s="38">
        <f t="shared" si="1"/>
        <v>84.306095979247729</v>
      </c>
      <c r="J25" s="37">
        <f t="shared" si="2"/>
        <v>1093</v>
      </c>
      <c r="K25" s="37">
        <f t="shared" si="2"/>
        <v>972</v>
      </c>
      <c r="L25" s="38">
        <f t="shared" si="3"/>
        <v>88.9295516925892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33"/>
      <c r="B26" s="34"/>
      <c r="C26" s="35" t="s">
        <v>31</v>
      </c>
      <c r="D26" s="36">
        <v>106</v>
      </c>
      <c r="E26" s="37">
        <v>88</v>
      </c>
      <c r="F26" s="38">
        <f t="shared" si="0"/>
        <v>83.018867924528308</v>
      </c>
      <c r="G26" s="37">
        <v>947</v>
      </c>
      <c r="H26" s="37">
        <v>538</v>
      </c>
      <c r="I26" s="38">
        <f t="shared" si="1"/>
        <v>56.810982048574445</v>
      </c>
      <c r="J26" s="37">
        <f t="shared" si="2"/>
        <v>1053</v>
      </c>
      <c r="K26" s="37">
        <f t="shared" si="2"/>
        <v>626</v>
      </c>
      <c r="L26" s="38">
        <f t="shared" si="3"/>
        <v>59.449192782526119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39"/>
      <c r="B27" s="40"/>
      <c r="C27" s="35" t="s">
        <v>32</v>
      </c>
      <c r="D27" s="36">
        <v>184</v>
      </c>
      <c r="E27" s="37">
        <v>177</v>
      </c>
      <c r="F27" s="38">
        <f t="shared" si="0"/>
        <v>96.195652173913047</v>
      </c>
      <c r="G27" s="37">
        <v>720</v>
      </c>
      <c r="H27" s="37">
        <v>718</v>
      </c>
      <c r="I27" s="38">
        <f t="shared" si="1"/>
        <v>99.722222222222229</v>
      </c>
      <c r="J27" s="37">
        <f t="shared" si="2"/>
        <v>904</v>
      </c>
      <c r="K27" s="37">
        <f t="shared" si="2"/>
        <v>895</v>
      </c>
      <c r="L27" s="38">
        <f t="shared" si="3"/>
        <v>99.004424778761063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41">
        <v>9</v>
      </c>
      <c r="B28" s="42" t="s">
        <v>33</v>
      </c>
      <c r="C28" s="35" t="s">
        <v>34</v>
      </c>
      <c r="D28" s="36">
        <v>537</v>
      </c>
      <c r="E28" s="37">
        <v>537</v>
      </c>
      <c r="F28" s="38">
        <f t="shared" si="0"/>
        <v>100</v>
      </c>
      <c r="G28" s="37">
        <v>990</v>
      </c>
      <c r="H28" s="37">
        <v>990</v>
      </c>
      <c r="I28" s="38">
        <f t="shared" si="1"/>
        <v>100</v>
      </c>
      <c r="J28" s="37">
        <f t="shared" si="2"/>
        <v>1527</v>
      </c>
      <c r="K28" s="37">
        <f t="shared" si="2"/>
        <v>1527</v>
      </c>
      <c r="L28" s="38">
        <f t="shared" si="3"/>
        <v>100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33"/>
      <c r="B29" s="34"/>
      <c r="C29" s="35" t="s">
        <v>35</v>
      </c>
      <c r="D29" s="36">
        <v>195</v>
      </c>
      <c r="E29" s="37">
        <v>132</v>
      </c>
      <c r="F29" s="38">
        <f t="shared" si="0"/>
        <v>67.692307692307693</v>
      </c>
      <c r="G29" s="37">
        <v>621</v>
      </c>
      <c r="H29" s="37">
        <v>495</v>
      </c>
      <c r="I29" s="38">
        <f t="shared" si="1"/>
        <v>79.710144927536234</v>
      </c>
      <c r="J29" s="37">
        <f t="shared" si="2"/>
        <v>816</v>
      </c>
      <c r="K29" s="37">
        <f t="shared" si="2"/>
        <v>627</v>
      </c>
      <c r="L29" s="38">
        <f t="shared" si="3"/>
        <v>76.838235294117652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45"/>
      <c r="B30" s="46"/>
      <c r="C30" s="35" t="s">
        <v>36</v>
      </c>
      <c r="D30" s="36">
        <v>11</v>
      </c>
      <c r="E30" s="37">
        <v>0</v>
      </c>
      <c r="F30" s="38">
        <f t="shared" si="0"/>
        <v>0</v>
      </c>
      <c r="G30" s="37">
        <v>109</v>
      </c>
      <c r="H30" s="37">
        <v>0</v>
      </c>
      <c r="I30" s="38">
        <f t="shared" si="1"/>
        <v>0</v>
      </c>
      <c r="J30" s="37">
        <f t="shared" si="2"/>
        <v>120</v>
      </c>
      <c r="K30" s="37">
        <f t="shared" si="2"/>
        <v>0</v>
      </c>
      <c r="L30" s="38">
        <f t="shared" si="3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41">
        <v>10</v>
      </c>
      <c r="B31" s="42" t="s">
        <v>37</v>
      </c>
      <c r="C31" s="47" t="s">
        <v>38</v>
      </c>
      <c r="D31" s="48">
        <v>482</v>
      </c>
      <c r="E31" s="49">
        <v>413</v>
      </c>
      <c r="F31" s="38">
        <f>E31/D31*100</f>
        <v>85.684647302904565</v>
      </c>
      <c r="G31" s="49">
        <v>1397</v>
      </c>
      <c r="H31" s="49">
        <v>1397</v>
      </c>
      <c r="I31" s="38">
        <f>H31/G31*100</f>
        <v>100</v>
      </c>
      <c r="J31" s="37">
        <f>SUM(D31,G31)</f>
        <v>1879</v>
      </c>
      <c r="K31" s="37">
        <f>SUM(E31,H31)</f>
        <v>1810</v>
      </c>
      <c r="L31" s="38">
        <f>K31/J31*100</f>
        <v>96.327833954230982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6.2" thickBot="1">
      <c r="A32" s="50" t="s">
        <v>39</v>
      </c>
      <c r="B32" s="51"/>
      <c r="C32" s="52"/>
      <c r="D32" s="53">
        <f>SUM(D11:D31)</f>
        <v>5115</v>
      </c>
      <c r="E32" s="53">
        <f>SUM(E11:E31)</f>
        <v>4857</v>
      </c>
      <c r="F32" s="54">
        <f>E32/D32*100</f>
        <v>94.956011730205276</v>
      </c>
      <c r="G32" s="53">
        <f>SUM(G11:G31)</f>
        <v>16280</v>
      </c>
      <c r="H32" s="53">
        <f>SUM(H11:H31)</f>
        <v>14931</v>
      </c>
      <c r="I32" s="54">
        <f>H32/G32*100</f>
        <v>91.713759213759218</v>
      </c>
      <c r="J32" s="53">
        <f>SUM(J11:J31)</f>
        <v>21395</v>
      </c>
      <c r="K32" s="53">
        <f>SUM(K11:K31)</f>
        <v>19788</v>
      </c>
      <c r="L32" s="54">
        <f>K32/J32*100</f>
        <v>92.488899275531665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55" t="s">
        <v>40</v>
      </c>
      <c r="B34" s="55"/>
      <c r="C34" s="55"/>
      <c r="D34" s="55"/>
      <c r="E34" s="55"/>
      <c r="F34" s="55"/>
      <c r="G34" s="55"/>
      <c r="H34" s="55"/>
      <c r="I34" s="55"/>
      <c r="J34" s="5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56" t="s">
        <v>41</v>
      </c>
      <c r="B35" s="55"/>
      <c r="C35" s="55"/>
      <c r="D35" s="55"/>
      <c r="E35" s="55"/>
      <c r="F35" s="55"/>
      <c r="G35" s="55"/>
      <c r="H35" s="55"/>
      <c r="I35" s="55"/>
      <c r="J35" s="5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55"/>
      <c r="B36" s="55" t="s">
        <v>42</v>
      </c>
      <c r="C36" s="55"/>
      <c r="D36" s="55"/>
      <c r="E36" s="55"/>
      <c r="F36" s="55"/>
      <c r="G36" s="55"/>
      <c r="H36" s="55"/>
      <c r="I36" s="55"/>
      <c r="J36" s="5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55"/>
      <c r="B37" s="55" t="s">
        <v>43</v>
      </c>
      <c r="C37" s="55"/>
      <c r="D37" s="55"/>
      <c r="E37" s="55"/>
      <c r="F37" s="55"/>
      <c r="G37" s="55"/>
      <c r="H37" s="55"/>
      <c r="I37" s="55"/>
      <c r="J37" s="5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</sheetData>
  <mergeCells count="15">
    <mergeCell ref="E8:F8"/>
    <mergeCell ref="G8:G9"/>
    <mergeCell ref="H8:I8"/>
    <mergeCell ref="J8:J9"/>
    <mergeCell ref="K8:L8"/>
    <mergeCell ref="A3:L3"/>
    <mergeCell ref="A4:L4"/>
    <mergeCell ref="A5:L5"/>
    <mergeCell ref="A7:A9"/>
    <mergeCell ref="B7:B9"/>
    <mergeCell ref="C7:C9"/>
    <mergeCell ref="D7:F7"/>
    <mergeCell ref="G7:I7"/>
    <mergeCell ref="J7:L7"/>
    <mergeCell ref="D8:D9"/>
  </mergeCells>
  <printOptions horizontalCentered="1"/>
  <pageMargins left="0.36" right="0.32" top="1.14173228346457" bottom="0.90551181102362199" header="0" footer="0"/>
  <pageSetup paperSize="9" scale="7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'2023'!Z_730E2C64_B2C1_434F_B758_04E2943FA20D_.wvu.PrintArea</vt:lpstr>
      <vt:lpstr>'2023'!Z_93528372_5BA8_11D6_9411_0000212D0BAF_.wvu.PrintArea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2024-10-09T01:13:20Z</dcterms:created>
  <dcterms:modified xsi:type="dcterms:W3CDTF">2024-10-09T01:13:51Z</dcterms:modified>
</cp:coreProperties>
</file>