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8 Cakupan Imunisasi Hepatitis B0 (0-7 hari) dan BCG Pada Bayi Menurut\"/>
    </mc:Choice>
  </mc:AlternateContent>
  <xr:revisionPtr revIDLastSave="0" documentId="8_{C8B8C2FA-1056-4F94-82EC-86D3829B0BEE}" xr6:coauthVersionLast="47" xr6:coauthVersionMax="47" xr10:uidLastSave="{00000000-0000-0000-0000-000000000000}"/>
  <bookViews>
    <workbookView xWindow="-108" yWindow="-108" windowWidth="23256" windowHeight="12456" xr2:uid="{1955C46C-4ACA-4CA8-A5B4-57EF59F3E01A}"/>
  </bookViews>
  <sheets>
    <sheet name="2020" sheetId="1" r:id="rId1"/>
  </sheets>
  <externalReferences>
    <externalReference r:id="rId2"/>
  </externalReferences>
  <definedNames>
    <definedName name="_xlnm.Print_Area" localSheetId="0">'2020'!$A$1:$X$35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V33" i="1" s="1"/>
  <c r="S33" i="1"/>
  <c r="T33" i="1" s="1"/>
  <c r="P33" i="1"/>
  <c r="O33" i="1"/>
  <c r="M33" i="1"/>
  <c r="N33" i="1" s="1"/>
  <c r="I33" i="1"/>
  <c r="J33" i="1" s="1"/>
  <c r="H33" i="1"/>
  <c r="G33" i="1"/>
  <c r="E33" i="1"/>
  <c r="D33" i="1"/>
  <c r="X32" i="1"/>
  <c r="W32" i="1"/>
  <c r="V32" i="1"/>
  <c r="T32" i="1"/>
  <c r="Q32" i="1"/>
  <c r="R32" i="1" s="1"/>
  <c r="P32" i="1"/>
  <c r="N32" i="1"/>
  <c r="L32" i="1"/>
  <c r="K32" i="1"/>
  <c r="J32" i="1"/>
  <c r="H32" i="1"/>
  <c r="F32" i="1"/>
  <c r="C32" i="1"/>
  <c r="B32" i="1"/>
  <c r="A32" i="1"/>
  <c r="X31" i="1"/>
  <c r="W31" i="1"/>
  <c r="V31" i="1"/>
  <c r="T31" i="1"/>
  <c r="Q31" i="1"/>
  <c r="R31" i="1" s="1"/>
  <c r="P31" i="1"/>
  <c r="N31" i="1"/>
  <c r="L31" i="1"/>
  <c r="K31" i="1"/>
  <c r="J31" i="1"/>
  <c r="H31" i="1"/>
  <c r="F31" i="1"/>
  <c r="C31" i="1"/>
  <c r="X30" i="1"/>
  <c r="W30" i="1"/>
  <c r="V30" i="1"/>
  <c r="T30" i="1"/>
  <c r="Q30" i="1"/>
  <c r="P30" i="1"/>
  <c r="N30" i="1"/>
  <c r="L30" i="1"/>
  <c r="K30" i="1"/>
  <c r="J30" i="1"/>
  <c r="H30" i="1"/>
  <c r="F30" i="1"/>
  <c r="R30" i="1" s="1"/>
  <c r="C30" i="1"/>
  <c r="B30" i="1"/>
  <c r="A30" i="1"/>
  <c r="X29" i="1"/>
  <c r="W29" i="1"/>
  <c r="V29" i="1"/>
  <c r="T29" i="1"/>
  <c r="Q29" i="1"/>
  <c r="R29" i="1" s="1"/>
  <c r="P29" i="1"/>
  <c r="N29" i="1"/>
  <c r="L29" i="1"/>
  <c r="K29" i="1"/>
  <c r="J29" i="1"/>
  <c r="H29" i="1"/>
  <c r="F29" i="1"/>
  <c r="C29" i="1"/>
  <c r="X28" i="1"/>
  <c r="W28" i="1"/>
  <c r="V28" i="1"/>
  <c r="T28" i="1"/>
  <c r="Q28" i="1"/>
  <c r="P28" i="1"/>
  <c r="N28" i="1"/>
  <c r="L28" i="1"/>
  <c r="K28" i="1"/>
  <c r="J28" i="1"/>
  <c r="H28" i="1"/>
  <c r="F28" i="1"/>
  <c r="R28" i="1" s="1"/>
  <c r="C28" i="1"/>
  <c r="W27" i="1"/>
  <c r="X27" i="1" s="1"/>
  <c r="V27" i="1"/>
  <c r="T27" i="1"/>
  <c r="Q27" i="1"/>
  <c r="P27" i="1"/>
  <c r="N27" i="1"/>
  <c r="K27" i="1"/>
  <c r="L27" i="1" s="1"/>
  <c r="J27" i="1"/>
  <c r="H27" i="1"/>
  <c r="F27" i="1"/>
  <c r="R27" i="1" s="1"/>
  <c r="C27" i="1"/>
  <c r="B27" i="1"/>
  <c r="A27" i="1"/>
  <c r="W26" i="1"/>
  <c r="X26" i="1" s="1"/>
  <c r="V26" i="1"/>
  <c r="T26" i="1"/>
  <c r="Q26" i="1"/>
  <c r="R26" i="1" s="1"/>
  <c r="P26" i="1"/>
  <c r="N26" i="1"/>
  <c r="K26" i="1"/>
  <c r="L26" i="1" s="1"/>
  <c r="J26" i="1"/>
  <c r="H26" i="1"/>
  <c r="F26" i="1"/>
  <c r="C26" i="1"/>
  <c r="W25" i="1"/>
  <c r="V25" i="1"/>
  <c r="T25" i="1"/>
  <c r="Q25" i="1"/>
  <c r="P25" i="1"/>
  <c r="N25" i="1"/>
  <c r="K25" i="1"/>
  <c r="J25" i="1"/>
  <c r="H25" i="1"/>
  <c r="F25" i="1"/>
  <c r="R25" i="1" s="1"/>
  <c r="C25" i="1"/>
  <c r="B25" i="1"/>
  <c r="A25" i="1"/>
  <c r="W24" i="1"/>
  <c r="V24" i="1"/>
  <c r="T24" i="1"/>
  <c r="Q24" i="1"/>
  <c r="P24" i="1"/>
  <c r="N24" i="1"/>
  <c r="K24" i="1"/>
  <c r="J24" i="1"/>
  <c r="H24" i="1"/>
  <c r="F24" i="1"/>
  <c r="X24" i="1" s="1"/>
  <c r="C24" i="1"/>
  <c r="W23" i="1"/>
  <c r="X23" i="1" s="1"/>
  <c r="V23" i="1"/>
  <c r="T23" i="1"/>
  <c r="Q23" i="1"/>
  <c r="R23" i="1" s="1"/>
  <c r="P23" i="1"/>
  <c r="N23" i="1"/>
  <c r="K23" i="1"/>
  <c r="L23" i="1" s="1"/>
  <c r="J23" i="1"/>
  <c r="H23" i="1"/>
  <c r="F23" i="1"/>
  <c r="C23" i="1"/>
  <c r="B23" i="1"/>
  <c r="A23" i="1"/>
  <c r="W22" i="1"/>
  <c r="X22" i="1" s="1"/>
  <c r="V22" i="1"/>
  <c r="T22" i="1"/>
  <c r="Q22" i="1"/>
  <c r="R22" i="1" s="1"/>
  <c r="P22" i="1"/>
  <c r="N22" i="1"/>
  <c r="K22" i="1"/>
  <c r="L22" i="1" s="1"/>
  <c r="J22" i="1"/>
  <c r="H22" i="1"/>
  <c r="F22" i="1"/>
  <c r="C22" i="1"/>
  <c r="B22" i="1"/>
  <c r="A22" i="1"/>
  <c r="W21" i="1"/>
  <c r="X21" i="1" s="1"/>
  <c r="V21" i="1"/>
  <c r="T21" i="1"/>
  <c r="Q21" i="1"/>
  <c r="R21" i="1" s="1"/>
  <c r="P21" i="1"/>
  <c r="L21" i="1"/>
  <c r="K21" i="1"/>
  <c r="J21" i="1"/>
  <c r="H21" i="1"/>
  <c r="F21" i="1"/>
  <c r="C21" i="1"/>
  <c r="W20" i="1"/>
  <c r="X20" i="1" s="1"/>
  <c r="V20" i="1"/>
  <c r="T20" i="1"/>
  <c r="Q20" i="1"/>
  <c r="R20" i="1" s="1"/>
  <c r="P20" i="1"/>
  <c r="N20" i="1"/>
  <c r="K20" i="1"/>
  <c r="L20" i="1" s="1"/>
  <c r="J20" i="1"/>
  <c r="H20" i="1"/>
  <c r="F20" i="1"/>
  <c r="C20" i="1"/>
  <c r="W19" i="1"/>
  <c r="V19" i="1"/>
  <c r="T19" i="1"/>
  <c r="Q19" i="1"/>
  <c r="P19" i="1"/>
  <c r="N19" i="1"/>
  <c r="K19" i="1"/>
  <c r="J19" i="1"/>
  <c r="H19" i="1"/>
  <c r="F19" i="1"/>
  <c r="R19" i="1" s="1"/>
  <c r="C19" i="1"/>
  <c r="B19" i="1"/>
  <c r="A19" i="1"/>
  <c r="W18" i="1"/>
  <c r="V18" i="1"/>
  <c r="T18" i="1"/>
  <c r="Q18" i="1"/>
  <c r="P18" i="1"/>
  <c r="N18" i="1"/>
  <c r="K18" i="1"/>
  <c r="J18" i="1"/>
  <c r="H18" i="1"/>
  <c r="F18" i="1"/>
  <c r="R18" i="1" s="1"/>
  <c r="C18" i="1"/>
  <c r="B18" i="1"/>
  <c r="A18" i="1"/>
  <c r="W17" i="1"/>
  <c r="V17" i="1"/>
  <c r="T17" i="1"/>
  <c r="Q17" i="1"/>
  <c r="P17" i="1"/>
  <c r="L17" i="1"/>
  <c r="K17" i="1"/>
  <c r="J17" i="1"/>
  <c r="H17" i="1"/>
  <c r="F17" i="1"/>
  <c r="R17" i="1" s="1"/>
  <c r="C17" i="1"/>
  <c r="W16" i="1"/>
  <c r="X16" i="1" s="1"/>
  <c r="V16" i="1"/>
  <c r="T16" i="1"/>
  <c r="Q16" i="1"/>
  <c r="R16" i="1" s="1"/>
  <c r="P16" i="1"/>
  <c r="N16" i="1"/>
  <c r="K16" i="1"/>
  <c r="L16" i="1" s="1"/>
  <c r="J16" i="1"/>
  <c r="H16" i="1"/>
  <c r="F16" i="1"/>
  <c r="C16" i="1"/>
  <c r="B16" i="1"/>
  <c r="A16" i="1"/>
  <c r="W15" i="1"/>
  <c r="X15" i="1" s="1"/>
  <c r="V15" i="1"/>
  <c r="T15" i="1"/>
  <c r="Q15" i="1"/>
  <c r="R15" i="1" s="1"/>
  <c r="P15" i="1"/>
  <c r="L15" i="1"/>
  <c r="K15" i="1"/>
  <c r="J15" i="1"/>
  <c r="H15" i="1"/>
  <c r="F15" i="1"/>
  <c r="C15" i="1"/>
  <c r="W14" i="1"/>
  <c r="X14" i="1" s="1"/>
  <c r="V14" i="1"/>
  <c r="T14" i="1"/>
  <c r="Q14" i="1"/>
  <c r="R14" i="1" s="1"/>
  <c r="P14" i="1"/>
  <c r="K14" i="1"/>
  <c r="L14" i="1" s="1"/>
  <c r="J14" i="1"/>
  <c r="H14" i="1"/>
  <c r="F14" i="1"/>
  <c r="C14" i="1"/>
  <c r="W13" i="1"/>
  <c r="W33" i="1" s="1"/>
  <c r="V13" i="1"/>
  <c r="T13" i="1"/>
  <c r="Q13" i="1"/>
  <c r="Q33" i="1" s="1"/>
  <c r="P13" i="1"/>
  <c r="N13" i="1"/>
  <c r="K13" i="1"/>
  <c r="K33" i="1" s="1"/>
  <c r="J13" i="1"/>
  <c r="H13" i="1"/>
  <c r="F13" i="1"/>
  <c r="R13" i="1" s="1"/>
  <c r="C13" i="1"/>
  <c r="B13" i="1"/>
  <c r="A13" i="1"/>
  <c r="L5" i="1"/>
  <c r="K5" i="1"/>
  <c r="L4" i="1"/>
  <c r="K4" i="1"/>
  <c r="R24" i="1" l="1"/>
  <c r="X17" i="1"/>
  <c r="L18" i="1"/>
  <c r="X18" i="1"/>
  <c r="L19" i="1"/>
  <c r="X19" i="1"/>
  <c r="X13" i="1"/>
  <c r="L24" i="1"/>
  <c r="L25" i="1"/>
  <c r="X25" i="1"/>
  <c r="L13" i="1"/>
  <c r="F33" i="1"/>
  <c r="X33" i="1" s="1"/>
  <c r="R33" i="1" l="1"/>
  <c r="L33" i="1"/>
</calcChain>
</file>

<file path=xl/sharedStrings.xml><?xml version="1.0" encoding="utf-8"?>
<sst xmlns="http://schemas.openxmlformats.org/spreadsheetml/2006/main" count="67" uniqueCount="43">
  <si>
    <t>TABEL 38</t>
  </si>
  <si>
    <t>CAKUPAN IMUNISASI HEPATITIS B0 (0 -7 HARI) DAN BCG PADA BAYI MENURUT JENIS KELAMIN, KECAMATAN, DAN PUSKESMAS</t>
  </si>
  <si>
    <t>NO</t>
  </si>
  <si>
    <t>KECAMATAN</t>
  </si>
  <si>
    <t>PUSKESMAS</t>
  </si>
  <si>
    <t>JUMLAH LAHIR HIDUP</t>
  </si>
  <si>
    <t>BAYI DIIMUNISASI</t>
  </si>
  <si>
    <t>HB0</t>
  </si>
  <si>
    <t>BCG</t>
  </si>
  <si>
    <t>&lt; 24 Jam</t>
  </si>
  <si>
    <t>1 - 7 Hari</t>
  </si>
  <si>
    <t>L</t>
  </si>
  <si>
    <t>P</t>
  </si>
  <si>
    <t>L + P</t>
  </si>
  <si>
    <t>L+P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</si>
  <si>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</si>
  <si>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</si>
  <si>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</si>
  <si>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</si>
  <si>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</si>
  <si>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</si>
  <si>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</si>
  <si>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</si>
  <si>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</si>
  <si>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</si>
  <si>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</si>
  <si>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</si>
  <si>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</si>
  <si>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</si>
  <si>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</si>
  <si>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</si>
  <si>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</si>
  <si>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</si>
  <si>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</si>
  <si>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</si>
  <si>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</si>
  <si>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</si>
  <si>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</si>
  <si>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</si>
  <si>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</si>
  <si>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</si>
  <si>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JUMLAH (KAB/KOTA)</t>
  </si>
  <si>
    <t>Sumber: Seksi Surveilance &amp;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</si>
</sst>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0.0"/>
  </numFmts>
  <fonts count="7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vertical="center"/>
    </xf>
    <xf numFmtId="37" fontId="1" fillId="0" borderId="19" xfId="1" applyNumberFormat="1" applyFont="1" applyFill="1" applyBorder="1" applyAlignment="1">
      <alignment vertical="center"/>
    </xf>
    <xf numFmtId="3" fontId="1" fillId="0" borderId="19" xfId="2" applyNumberFormat="1" applyFont="1" applyBorder="1" applyAlignment="1">
      <alignment vertical="center"/>
    </xf>
    <xf numFmtId="3" fontId="1" fillId="0" borderId="19" xfId="1" applyNumberFormat="1" applyFont="1" applyBorder="1" applyAlignment="1">
      <alignment vertical="center"/>
    </xf>
    <xf numFmtId="166" fontId="1" fillId="0" borderId="19" xfId="2" applyNumberFormat="1" applyFont="1" applyBorder="1" applyAlignment="1">
      <alignment vertical="center"/>
    </xf>
    <xf numFmtId="166" fontId="1" fillId="0" borderId="18" xfId="2" applyNumberFormat="1" applyFont="1" applyBorder="1" applyAlignment="1">
      <alignment vertical="center"/>
    </xf>
    <xf numFmtId="166" fontId="1" fillId="0" borderId="20" xfId="2" applyNumberFormat="1" applyFont="1" applyBorder="1" applyAlignment="1">
      <alignment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vertical="center"/>
    </xf>
    <xf numFmtId="37" fontId="1" fillId="0" borderId="22" xfId="1" applyNumberFormat="1" applyFont="1" applyFill="1" applyBorder="1" applyAlignment="1">
      <alignment vertical="center"/>
    </xf>
    <xf numFmtId="3" fontId="1" fillId="0" borderId="22" xfId="2" applyNumberFormat="1" applyFont="1" applyBorder="1" applyAlignment="1">
      <alignment vertical="center"/>
    </xf>
    <xf numFmtId="3" fontId="1" fillId="0" borderId="22" xfId="1" applyNumberFormat="1" applyFont="1" applyBorder="1" applyAlignment="1">
      <alignment vertical="center"/>
    </xf>
    <xf numFmtId="166" fontId="1" fillId="0" borderId="22" xfId="2" applyNumberFormat="1" applyFont="1" applyBorder="1" applyAlignment="1">
      <alignment vertical="center"/>
    </xf>
    <xf numFmtId="166" fontId="1" fillId="0" borderId="21" xfId="2" applyNumberFormat="1" applyFont="1" applyBorder="1" applyAlignment="1">
      <alignment vertical="center"/>
    </xf>
    <xf numFmtId="166" fontId="1" fillId="0" borderId="23" xfId="2" applyNumberFormat="1" applyFont="1" applyBorder="1" applyAlignment="1">
      <alignment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vertical="center"/>
    </xf>
    <xf numFmtId="37" fontId="1" fillId="0" borderId="25" xfId="1" applyNumberFormat="1" applyFont="1" applyFill="1" applyBorder="1" applyAlignment="1">
      <alignment vertical="center"/>
    </xf>
    <xf numFmtId="3" fontId="1" fillId="0" borderId="25" xfId="2" applyNumberFormat="1" applyFont="1" applyBorder="1" applyAlignment="1">
      <alignment vertical="center"/>
    </xf>
    <xf numFmtId="3" fontId="1" fillId="0" borderId="25" xfId="1" applyNumberFormat="1" applyFont="1" applyBorder="1" applyAlignment="1">
      <alignment vertical="center"/>
    </xf>
    <xf numFmtId="166" fontId="1" fillId="0" borderId="25" xfId="2" applyNumberFormat="1" applyFont="1" applyBorder="1" applyAlignment="1">
      <alignment vertical="center"/>
    </xf>
    <xf numFmtId="166" fontId="1" fillId="0" borderId="24" xfId="2" applyNumberFormat="1" applyFont="1" applyBorder="1" applyAlignment="1">
      <alignment vertical="center"/>
    </xf>
    <xf numFmtId="166" fontId="1" fillId="0" borderId="26" xfId="2" applyNumberFormat="1" applyFont="1" applyBorder="1" applyAlignment="1">
      <alignment vertical="center"/>
    </xf>
    <xf numFmtId="2" fontId="6" fillId="0" borderId="13" xfId="0" applyNumberFormat="1" applyFont="1" applyBorder="1" applyAlignment="1">
      <alignment vertical="center"/>
    </xf>
    <xf numFmtId="1" fontId="6" fillId="0" borderId="27" xfId="0" applyNumberFormat="1" applyFont="1" applyBorder="1" applyAlignment="1">
      <alignment vertical="center"/>
    </xf>
    <xf numFmtId="3" fontId="6" fillId="0" borderId="27" xfId="2" applyNumberFormat="1" applyFont="1" applyFill="1" applyBorder="1" applyAlignment="1">
      <alignment vertical="center"/>
    </xf>
    <xf numFmtId="3" fontId="6" fillId="0" borderId="27" xfId="2" applyNumberFormat="1" applyFont="1" applyBorder="1" applyAlignment="1">
      <alignment vertical="center"/>
    </xf>
    <xf numFmtId="3" fontId="6" fillId="0" borderId="27" xfId="1" applyNumberFormat="1" applyFont="1" applyBorder="1" applyAlignment="1">
      <alignment vertical="center"/>
    </xf>
    <xf numFmtId="166" fontId="6" fillId="0" borderId="27" xfId="2" applyNumberFormat="1" applyFont="1" applyBorder="1" applyAlignment="1">
      <alignment vertical="center"/>
    </xf>
    <xf numFmtId="166" fontId="6" fillId="0" borderId="13" xfId="2" applyNumberFormat="1" applyFont="1" applyBorder="1" applyAlignment="1">
      <alignment vertical="center"/>
    </xf>
    <xf numFmtId="166" fontId="6" fillId="0" borderId="11" xfId="2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3">
    <cellStyle name="Comma [0] 2 2" xfId="1" xr:uid="{65F439A8-8879-45B3-8FDA-2C2E5E00D584}"/>
    <cellStyle name="Comma 10" xfId="2" xr:uid="{BE5D78BE-2936-487F-926E-33344E66D59C}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/2024%20SATU%20DATA%20INDONESIA/SDI%20DINKES%202024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F6A32A-19E4-471B-B751-2E3FCC684FFA}" name="Table103" displayName="Table103" ref="A12:X33" totalsRowShown="0" headerRowDxfId="26" headerRowBorderDxfId="24" tableBorderDxfId="25">
  <autoFilter ref="A12:X33" xr:uid="{7F3F6868-0690-41AA-8A37-2863A5B9954C}"/>
  <tableColumns count="24">
    <tableColumn id="1" xr3:uid="{C7FBF92F-2250-4C5D-967A-818614C4037A}" name="1" dataDxfId="23"/>
    <tableColumn id="2" xr3:uid="{501A0E06-0821-4E52-9012-918298E6602F}" name="2" dataDxfId="22"/>
    <tableColumn id="3" xr3:uid="{11900F02-A44E-492D-91AB-8A26685B1FC5}" name="3" dataDxfId="21"/>
    <tableColumn id="4" xr3:uid="{3DA1E0A3-1E29-4CDD-A283-BD91A7BFCBAF}" name="4" dataDxfId="20" dataCellStyle="Comma [0] 2 2"/>
    <tableColumn id="5" xr3:uid="{15BC24C9-790C-415A-A340-A917EAF0FA90}" name="5" dataDxfId="19" dataCellStyle="Comma [0] 2 2"/>
    <tableColumn id="6" xr3:uid="{21F0B7FF-23CF-4A9D-90D6-48DD045E7CBC}" name="6" dataDxfId="18" dataCellStyle="Comma 10"/>
    <tableColumn id="7" xr3:uid="{562F518C-6756-42E4-ADFA-CF8606290CD3}" name="7" dataDxfId="17" dataCellStyle="Comma [0] 2 2"/>
    <tableColumn id="8" xr3:uid="{3A9FBF64-9E4C-432D-803E-B258D7AD46EB}" name="8" dataDxfId="16" dataCellStyle="Comma 10">
      <calculatedColumnFormula>G13/D13*100</calculatedColumnFormula>
    </tableColumn>
    <tableColumn id="9" xr3:uid="{77410147-BD63-4CE6-A945-25C929C1C7E3}" name="9" dataDxfId="15" dataCellStyle="Comma [0] 2 2"/>
    <tableColumn id="10" xr3:uid="{EF4CAEF7-C9A2-42C7-8AED-099637B05964}" name="10" dataDxfId="14" dataCellStyle="Comma 10">
      <calculatedColumnFormula>I13/E13*100</calculatedColumnFormula>
    </tableColumn>
    <tableColumn id="11" xr3:uid="{245DD35E-9759-47A3-9846-D7C859D0B3E2}" name="11" dataDxfId="13" dataCellStyle="Comma [0] 2 2"/>
    <tableColumn id="12" xr3:uid="{0CE4424D-4CD0-416C-9B9B-AA9D1168C7BD}" name="12" dataDxfId="12" dataCellStyle="Comma 10">
      <calculatedColumnFormula>K13/F13*100</calculatedColumnFormula>
    </tableColumn>
    <tableColumn id="13" xr3:uid="{A3AE3927-1939-4087-B946-162E037A231A}" name="13" dataDxfId="11" dataCellStyle="Comma [0] 2 2"/>
    <tableColumn id="14" xr3:uid="{03E904EF-DE0E-4DA9-9188-CE8B1B41B55E}" name="14" dataDxfId="10" dataCellStyle="Comma 10">
      <calculatedColumnFormula>M13/D13*100</calculatedColumnFormula>
    </tableColumn>
    <tableColumn id="15" xr3:uid="{8D8A55D1-1415-4478-AF36-B6C073E4FB10}" name="15" dataDxfId="9" dataCellStyle="Comma [0] 2 2"/>
    <tableColumn id="16" xr3:uid="{67A7FE66-0A47-472E-BC23-70F6F229F19E}" name="16" dataDxfId="8" dataCellStyle="Comma 10">
      <calculatedColumnFormula>O13/E13*100</calculatedColumnFormula>
    </tableColumn>
    <tableColumn id="17" xr3:uid="{E02D8AC4-9CE5-4F13-BE3E-660332F0C05E}" name="17" dataDxfId="7" dataCellStyle="Comma [0] 2 2"/>
    <tableColumn id="18" xr3:uid="{8BB9FE30-6338-4651-A7A1-A46110B9E964}" name="18" dataDxfId="6" dataCellStyle="Comma 10">
      <calculatedColumnFormula>Q13/F13*100</calculatedColumnFormula>
    </tableColumn>
    <tableColumn id="19" xr3:uid="{6227CC5E-7E01-4C40-BF06-B8B448AFDC81}" name="19" dataDxfId="5" dataCellStyle="Comma [0] 2 2"/>
    <tableColumn id="20" xr3:uid="{B60356D3-CD11-4FE6-B03D-CDA3860488F2}" name="20" dataDxfId="4" dataCellStyle="Comma 10">
      <calculatedColumnFormula>S13/D13*100</calculatedColumnFormula>
    </tableColumn>
    <tableColumn id="21" xr3:uid="{263E5171-0178-4E77-95EC-D0537348451F}" name="21" dataDxfId="3" dataCellStyle="Comma [0] 2 2"/>
    <tableColumn id="22" xr3:uid="{F391E2FD-6370-4D27-BB6D-83BE2BB68CDE}" name="22" dataDxfId="2" dataCellStyle="Comma 10">
      <calculatedColumnFormula>U13/E13*100</calculatedColumnFormula>
    </tableColumn>
    <tableColumn id="23" xr3:uid="{DBFF62FA-AE86-4B7C-AB0D-809E34EF10D3}" name="23" dataDxfId="1" dataCellStyle="Comma [0] 2 2"/>
    <tableColumn id="24" xr3:uid="{4A23DE71-1B90-412D-9B6F-816DF0BF56E5}" name="24" dataDxfId="0" dataCellStyle="Comma 10">
      <calculatedColumnFormula>W13/F13*100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021D5-6B93-4C80-A5B8-66015781F47D}">
  <sheetPr codeName="Sheet48">
    <tabColor rgb="FFFF0000"/>
    <pageSetUpPr fitToPage="1"/>
  </sheetPr>
  <dimension ref="A1:X35"/>
  <sheetViews>
    <sheetView tabSelected="1" zoomScale="70" zoomScaleNormal="70" workbookViewId="0">
      <selection activeCell="AA31" sqref="AA31"/>
    </sheetView>
  </sheetViews>
  <sheetFormatPr defaultColWidth="9.109375" defaultRowHeight="15" x14ac:dyDescent="0.25"/>
  <cols>
    <col min="1" max="1" width="5.6640625" style="2" customWidth="1"/>
    <col min="2" max="2" width="18.109375" style="2" customWidth="1"/>
    <col min="3" max="3" width="26.88671875" style="2" customWidth="1"/>
    <col min="4" max="24" width="10.6640625" style="2" customWidth="1"/>
    <col min="25" max="256" width="9.109375" style="2"/>
    <col min="257" max="257" width="5.6640625" style="2" customWidth="1"/>
    <col min="258" max="258" width="18.109375" style="2" customWidth="1"/>
    <col min="259" max="259" width="26.88671875" style="2" customWidth="1"/>
    <col min="260" max="280" width="10.6640625" style="2" customWidth="1"/>
    <col min="281" max="512" width="9.109375" style="2"/>
    <col min="513" max="513" width="5.6640625" style="2" customWidth="1"/>
    <col min="514" max="514" width="18.109375" style="2" customWidth="1"/>
    <col min="515" max="515" width="26.88671875" style="2" customWidth="1"/>
    <col min="516" max="536" width="10.6640625" style="2" customWidth="1"/>
    <col min="537" max="768" width="9.109375" style="2"/>
    <col min="769" max="769" width="5.6640625" style="2" customWidth="1"/>
    <col min="770" max="770" width="18.109375" style="2" customWidth="1"/>
    <col min="771" max="771" width="26.88671875" style="2" customWidth="1"/>
    <col min="772" max="792" width="10.6640625" style="2" customWidth="1"/>
    <col min="793" max="1024" width="9.109375" style="2"/>
    <col min="1025" max="1025" width="5.6640625" style="2" customWidth="1"/>
    <col min="1026" max="1026" width="18.109375" style="2" customWidth="1"/>
    <col min="1027" max="1027" width="26.88671875" style="2" customWidth="1"/>
    <col min="1028" max="1048" width="10.6640625" style="2" customWidth="1"/>
    <col min="1049" max="1280" width="9.109375" style="2"/>
    <col min="1281" max="1281" width="5.6640625" style="2" customWidth="1"/>
    <col min="1282" max="1282" width="18.109375" style="2" customWidth="1"/>
    <col min="1283" max="1283" width="26.88671875" style="2" customWidth="1"/>
    <col min="1284" max="1304" width="10.6640625" style="2" customWidth="1"/>
    <col min="1305" max="1536" width="9.109375" style="2"/>
    <col min="1537" max="1537" width="5.6640625" style="2" customWidth="1"/>
    <col min="1538" max="1538" width="18.109375" style="2" customWidth="1"/>
    <col min="1539" max="1539" width="26.88671875" style="2" customWidth="1"/>
    <col min="1540" max="1560" width="10.6640625" style="2" customWidth="1"/>
    <col min="1561" max="1792" width="9.109375" style="2"/>
    <col min="1793" max="1793" width="5.6640625" style="2" customWidth="1"/>
    <col min="1794" max="1794" width="18.109375" style="2" customWidth="1"/>
    <col min="1795" max="1795" width="26.88671875" style="2" customWidth="1"/>
    <col min="1796" max="1816" width="10.6640625" style="2" customWidth="1"/>
    <col min="1817" max="2048" width="9.109375" style="2"/>
    <col min="2049" max="2049" width="5.6640625" style="2" customWidth="1"/>
    <col min="2050" max="2050" width="18.109375" style="2" customWidth="1"/>
    <col min="2051" max="2051" width="26.88671875" style="2" customWidth="1"/>
    <col min="2052" max="2072" width="10.6640625" style="2" customWidth="1"/>
    <col min="2073" max="2304" width="9.109375" style="2"/>
    <col min="2305" max="2305" width="5.6640625" style="2" customWidth="1"/>
    <col min="2306" max="2306" width="18.109375" style="2" customWidth="1"/>
    <col min="2307" max="2307" width="26.88671875" style="2" customWidth="1"/>
    <col min="2308" max="2328" width="10.6640625" style="2" customWidth="1"/>
    <col min="2329" max="2560" width="9.109375" style="2"/>
    <col min="2561" max="2561" width="5.6640625" style="2" customWidth="1"/>
    <col min="2562" max="2562" width="18.109375" style="2" customWidth="1"/>
    <col min="2563" max="2563" width="26.88671875" style="2" customWidth="1"/>
    <col min="2564" max="2584" width="10.6640625" style="2" customWidth="1"/>
    <col min="2585" max="2816" width="9.109375" style="2"/>
    <col min="2817" max="2817" width="5.6640625" style="2" customWidth="1"/>
    <col min="2818" max="2818" width="18.109375" style="2" customWidth="1"/>
    <col min="2819" max="2819" width="26.88671875" style="2" customWidth="1"/>
    <col min="2820" max="2840" width="10.6640625" style="2" customWidth="1"/>
    <col min="2841" max="3072" width="9.109375" style="2"/>
    <col min="3073" max="3073" width="5.6640625" style="2" customWidth="1"/>
    <col min="3074" max="3074" width="18.109375" style="2" customWidth="1"/>
    <col min="3075" max="3075" width="26.88671875" style="2" customWidth="1"/>
    <col min="3076" max="3096" width="10.6640625" style="2" customWidth="1"/>
    <col min="3097" max="3328" width="9.109375" style="2"/>
    <col min="3329" max="3329" width="5.6640625" style="2" customWidth="1"/>
    <col min="3330" max="3330" width="18.109375" style="2" customWidth="1"/>
    <col min="3331" max="3331" width="26.88671875" style="2" customWidth="1"/>
    <col min="3332" max="3352" width="10.6640625" style="2" customWidth="1"/>
    <col min="3353" max="3584" width="9.109375" style="2"/>
    <col min="3585" max="3585" width="5.6640625" style="2" customWidth="1"/>
    <col min="3586" max="3586" width="18.109375" style="2" customWidth="1"/>
    <col min="3587" max="3587" width="26.88671875" style="2" customWidth="1"/>
    <col min="3588" max="3608" width="10.6640625" style="2" customWidth="1"/>
    <col min="3609" max="3840" width="9.109375" style="2"/>
    <col min="3841" max="3841" width="5.6640625" style="2" customWidth="1"/>
    <col min="3842" max="3842" width="18.109375" style="2" customWidth="1"/>
    <col min="3843" max="3843" width="26.88671875" style="2" customWidth="1"/>
    <col min="3844" max="3864" width="10.6640625" style="2" customWidth="1"/>
    <col min="3865" max="4096" width="9.109375" style="2"/>
    <col min="4097" max="4097" width="5.6640625" style="2" customWidth="1"/>
    <col min="4098" max="4098" width="18.109375" style="2" customWidth="1"/>
    <col min="4099" max="4099" width="26.88671875" style="2" customWidth="1"/>
    <col min="4100" max="4120" width="10.6640625" style="2" customWidth="1"/>
    <col min="4121" max="4352" width="9.109375" style="2"/>
    <col min="4353" max="4353" width="5.6640625" style="2" customWidth="1"/>
    <col min="4354" max="4354" width="18.109375" style="2" customWidth="1"/>
    <col min="4355" max="4355" width="26.88671875" style="2" customWidth="1"/>
    <col min="4356" max="4376" width="10.6640625" style="2" customWidth="1"/>
    <col min="4377" max="4608" width="9.109375" style="2"/>
    <col min="4609" max="4609" width="5.6640625" style="2" customWidth="1"/>
    <col min="4610" max="4610" width="18.109375" style="2" customWidth="1"/>
    <col min="4611" max="4611" width="26.88671875" style="2" customWidth="1"/>
    <col min="4612" max="4632" width="10.6640625" style="2" customWidth="1"/>
    <col min="4633" max="4864" width="9.109375" style="2"/>
    <col min="4865" max="4865" width="5.6640625" style="2" customWidth="1"/>
    <col min="4866" max="4866" width="18.109375" style="2" customWidth="1"/>
    <col min="4867" max="4867" width="26.88671875" style="2" customWidth="1"/>
    <col min="4868" max="4888" width="10.6640625" style="2" customWidth="1"/>
    <col min="4889" max="5120" width="9.109375" style="2"/>
    <col min="5121" max="5121" width="5.6640625" style="2" customWidth="1"/>
    <col min="5122" max="5122" width="18.109375" style="2" customWidth="1"/>
    <col min="5123" max="5123" width="26.88671875" style="2" customWidth="1"/>
    <col min="5124" max="5144" width="10.6640625" style="2" customWidth="1"/>
    <col min="5145" max="5376" width="9.109375" style="2"/>
    <col min="5377" max="5377" width="5.6640625" style="2" customWidth="1"/>
    <col min="5378" max="5378" width="18.109375" style="2" customWidth="1"/>
    <col min="5379" max="5379" width="26.88671875" style="2" customWidth="1"/>
    <col min="5380" max="5400" width="10.6640625" style="2" customWidth="1"/>
    <col min="5401" max="5632" width="9.109375" style="2"/>
    <col min="5633" max="5633" width="5.6640625" style="2" customWidth="1"/>
    <col min="5634" max="5634" width="18.109375" style="2" customWidth="1"/>
    <col min="5635" max="5635" width="26.88671875" style="2" customWidth="1"/>
    <col min="5636" max="5656" width="10.6640625" style="2" customWidth="1"/>
    <col min="5657" max="5888" width="9.109375" style="2"/>
    <col min="5889" max="5889" width="5.6640625" style="2" customWidth="1"/>
    <col min="5890" max="5890" width="18.109375" style="2" customWidth="1"/>
    <col min="5891" max="5891" width="26.88671875" style="2" customWidth="1"/>
    <col min="5892" max="5912" width="10.6640625" style="2" customWidth="1"/>
    <col min="5913" max="6144" width="9.109375" style="2"/>
    <col min="6145" max="6145" width="5.6640625" style="2" customWidth="1"/>
    <col min="6146" max="6146" width="18.109375" style="2" customWidth="1"/>
    <col min="6147" max="6147" width="26.88671875" style="2" customWidth="1"/>
    <col min="6148" max="6168" width="10.6640625" style="2" customWidth="1"/>
    <col min="6169" max="6400" width="9.109375" style="2"/>
    <col min="6401" max="6401" width="5.6640625" style="2" customWidth="1"/>
    <col min="6402" max="6402" width="18.109375" style="2" customWidth="1"/>
    <col min="6403" max="6403" width="26.88671875" style="2" customWidth="1"/>
    <col min="6404" max="6424" width="10.6640625" style="2" customWidth="1"/>
    <col min="6425" max="6656" width="9.109375" style="2"/>
    <col min="6657" max="6657" width="5.6640625" style="2" customWidth="1"/>
    <col min="6658" max="6658" width="18.109375" style="2" customWidth="1"/>
    <col min="6659" max="6659" width="26.88671875" style="2" customWidth="1"/>
    <col min="6660" max="6680" width="10.6640625" style="2" customWidth="1"/>
    <col min="6681" max="6912" width="9.109375" style="2"/>
    <col min="6913" max="6913" width="5.6640625" style="2" customWidth="1"/>
    <col min="6914" max="6914" width="18.109375" style="2" customWidth="1"/>
    <col min="6915" max="6915" width="26.88671875" style="2" customWidth="1"/>
    <col min="6916" max="6936" width="10.6640625" style="2" customWidth="1"/>
    <col min="6937" max="7168" width="9.109375" style="2"/>
    <col min="7169" max="7169" width="5.6640625" style="2" customWidth="1"/>
    <col min="7170" max="7170" width="18.109375" style="2" customWidth="1"/>
    <col min="7171" max="7171" width="26.88671875" style="2" customWidth="1"/>
    <col min="7172" max="7192" width="10.6640625" style="2" customWidth="1"/>
    <col min="7193" max="7424" width="9.109375" style="2"/>
    <col min="7425" max="7425" width="5.6640625" style="2" customWidth="1"/>
    <col min="7426" max="7426" width="18.109375" style="2" customWidth="1"/>
    <col min="7427" max="7427" width="26.88671875" style="2" customWidth="1"/>
    <col min="7428" max="7448" width="10.6640625" style="2" customWidth="1"/>
    <col min="7449" max="7680" width="9.109375" style="2"/>
    <col min="7681" max="7681" width="5.6640625" style="2" customWidth="1"/>
    <col min="7682" max="7682" width="18.109375" style="2" customWidth="1"/>
    <col min="7683" max="7683" width="26.88671875" style="2" customWidth="1"/>
    <col min="7684" max="7704" width="10.6640625" style="2" customWidth="1"/>
    <col min="7705" max="7936" width="9.109375" style="2"/>
    <col min="7937" max="7937" width="5.6640625" style="2" customWidth="1"/>
    <col min="7938" max="7938" width="18.109375" style="2" customWidth="1"/>
    <col min="7939" max="7939" width="26.88671875" style="2" customWidth="1"/>
    <col min="7940" max="7960" width="10.6640625" style="2" customWidth="1"/>
    <col min="7961" max="8192" width="9.109375" style="2"/>
    <col min="8193" max="8193" width="5.6640625" style="2" customWidth="1"/>
    <col min="8194" max="8194" width="18.109375" style="2" customWidth="1"/>
    <col min="8195" max="8195" width="26.88671875" style="2" customWidth="1"/>
    <col min="8196" max="8216" width="10.6640625" style="2" customWidth="1"/>
    <col min="8217" max="8448" width="9.109375" style="2"/>
    <col min="8449" max="8449" width="5.6640625" style="2" customWidth="1"/>
    <col min="8450" max="8450" width="18.109375" style="2" customWidth="1"/>
    <col min="8451" max="8451" width="26.88671875" style="2" customWidth="1"/>
    <col min="8452" max="8472" width="10.6640625" style="2" customWidth="1"/>
    <col min="8473" max="8704" width="9.109375" style="2"/>
    <col min="8705" max="8705" width="5.6640625" style="2" customWidth="1"/>
    <col min="8706" max="8706" width="18.109375" style="2" customWidth="1"/>
    <col min="8707" max="8707" width="26.88671875" style="2" customWidth="1"/>
    <col min="8708" max="8728" width="10.6640625" style="2" customWidth="1"/>
    <col min="8729" max="8960" width="9.109375" style="2"/>
    <col min="8961" max="8961" width="5.6640625" style="2" customWidth="1"/>
    <col min="8962" max="8962" width="18.109375" style="2" customWidth="1"/>
    <col min="8963" max="8963" width="26.88671875" style="2" customWidth="1"/>
    <col min="8964" max="8984" width="10.6640625" style="2" customWidth="1"/>
    <col min="8985" max="9216" width="9.109375" style="2"/>
    <col min="9217" max="9217" width="5.6640625" style="2" customWidth="1"/>
    <col min="9218" max="9218" width="18.109375" style="2" customWidth="1"/>
    <col min="9219" max="9219" width="26.88671875" style="2" customWidth="1"/>
    <col min="9220" max="9240" width="10.6640625" style="2" customWidth="1"/>
    <col min="9241" max="9472" width="9.109375" style="2"/>
    <col min="9473" max="9473" width="5.6640625" style="2" customWidth="1"/>
    <col min="9474" max="9474" width="18.109375" style="2" customWidth="1"/>
    <col min="9475" max="9475" width="26.88671875" style="2" customWidth="1"/>
    <col min="9476" max="9496" width="10.6640625" style="2" customWidth="1"/>
    <col min="9497" max="9728" width="9.109375" style="2"/>
    <col min="9729" max="9729" width="5.6640625" style="2" customWidth="1"/>
    <col min="9730" max="9730" width="18.109375" style="2" customWidth="1"/>
    <col min="9731" max="9731" width="26.88671875" style="2" customWidth="1"/>
    <col min="9732" max="9752" width="10.6640625" style="2" customWidth="1"/>
    <col min="9753" max="9984" width="9.109375" style="2"/>
    <col min="9985" max="9985" width="5.6640625" style="2" customWidth="1"/>
    <col min="9986" max="9986" width="18.109375" style="2" customWidth="1"/>
    <col min="9987" max="9987" width="26.88671875" style="2" customWidth="1"/>
    <col min="9988" max="10008" width="10.6640625" style="2" customWidth="1"/>
    <col min="10009" max="10240" width="9.109375" style="2"/>
    <col min="10241" max="10241" width="5.6640625" style="2" customWidth="1"/>
    <col min="10242" max="10242" width="18.109375" style="2" customWidth="1"/>
    <col min="10243" max="10243" width="26.88671875" style="2" customWidth="1"/>
    <col min="10244" max="10264" width="10.6640625" style="2" customWidth="1"/>
    <col min="10265" max="10496" width="9.109375" style="2"/>
    <col min="10497" max="10497" width="5.6640625" style="2" customWidth="1"/>
    <col min="10498" max="10498" width="18.109375" style="2" customWidth="1"/>
    <col min="10499" max="10499" width="26.88671875" style="2" customWidth="1"/>
    <col min="10500" max="10520" width="10.6640625" style="2" customWidth="1"/>
    <col min="10521" max="10752" width="9.109375" style="2"/>
    <col min="10753" max="10753" width="5.6640625" style="2" customWidth="1"/>
    <col min="10754" max="10754" width="18.109375" style="2" customWidth="1"/>
    <col min="10755" max="10755" width="26.88671875" style="2" customWidth="1"/>
    <col min="10756" max="10776" width="10.6640625" style="2" customWidth="1"/>
    <col min="10777" max="11008" width="9.109375" style="2"/>
    <col min="11009" max="11009" width="5.6640625" style="2" customWidth="1"/>
    <col min="11010" max="11010" width="18.109375" style="2" customWidth="1"/>
    <col min="11011" max="11011" width="26.88671875" style="2" customWidth="1"/>
    <col min="11012" max="11032" width="10.6640625" style="2" customWidth="1"/>
    <col min="11033" max="11264" width="9.109375" style="2"/>
    <col min="11265" max="11265" width="5.6640625" style="2" customWidth="1"/>
    <col min="11266" max="11266" width="18.109375" style="2" customWidth="1"/>
    <col min="11267" max="11267" width="26.88671875" style="2" customWidth="1"/>
    <col min="11268" max="11288" width="10.6640625" style="2" customWidth="1"/>
    <col min="11289" max="11520" width="9.109375" style="2"/>
    <col min="11521" max="11521" width="5.6640625" style="2" customWidth="1"/>
    <col min="11522" max="11522" width="18.109375" style="2" customWidth="1"/>
    <col min="11523" max="11523" width="26.88671875" style="2" customWidth="1"/>
    <col min="11524" max="11544" width="10.6640625" style="2" customWidth="1"/>
    <col min="11545" max="11776" width="9.109375" style="2"/>
    <col min="11777" max="11777" width="5.6640625" style="2" customWidth="1"/>
    <col min="11778" max="11778" width="18.109375" style="2" customWidth="1"/>
    <col min="11779" max="11779" width="26.88671875" style="2" customWidth="1"/>
    <col min="11780" max="11800" width="10.6640625" style="2" customWidth="1"/>
    <col min="11801" max="12032" width="9.109375" style="2"/>
    <col min="12033" max="12033" width="5.6640625" style="2" customWidth="1"/>
    <col min="12034" max="12034" width="18.109375" style="2" customWidth="1"/>
    <col min="12035" max="12035" width="26.88671875" style="2" customWidth="1"/>
    <col min="12036" max="12056" width="10.6640625" style="2" customWidth="1"/>
    <col min="12057" max="12288" width="9.109375" style="2"/>
    <col min="12289" max="12289" width="5.6640625" style="2" customWidth="1"/>
    <col min="12290" max="12290" width="18.109375" style="2" customWidth="1"/>
    <col min="12291" max="12291" width="26.88671875" style="2" customWidth="1"/>
    <col min="12292" max="12312" width="10.6640625" style="2" customWidth="1"/>
    <col min="12313" max="12544" width="9.109375" style="2"/>
    <col min="12545" max="12545" width="5.6640625" style="2" customWidth="1"/>
    <col min="12546" max="12546" width="18.109375" style="2" customWidth="1"/>
    <col min="12547" max="12547" width="26.88671875" style="2" customWidth="1"/>
    <col min="12548" max="12568" width="10.6640625" style="2" customWidth="1"/>
    <col min="12569" max="12800" width="9.109375" style="2"/>
    <col min="12801" max="12801" width="5.6640625" style="2" customWidth="1"/>
    <col min="12802" max="12802" width="18.109375" style="2" customWidth="1"/>
    <col min="12803" max="12803" width="26.88671875" style="2" customWidth="1"/>
    <col min="12804" max="12824" width="10.6640625" style="2" customWidth="1"/>
    <col min="12825" max="13056" width="9.109375" style="2"/>
    <col min="13057" max="13057" width="5.6640625" style="2" customWidth="1"/>
    <col min="13058" max="13058" width="18.109375" style="2" customWidth="1"/>
    <col min="13059" max="13059" width="26.88671875" style="2" customWidth="1"/>
    <col min="13060" max="13080" width="10.6640625" style="2" customWidth="1"/>
    <col min="13081" max="13312" width="9.109375" style="2"/>
    <col min="13313" max="13313" width="5.6640625" style="2" customWidth="1"/>
    <col min="13314" max="13314" width="18.109375" style="2" customWidth="1"/>
    <col min="13315" max="13315" width="26.88671875" style="2" customWidth="1"/>
    <col min="13316" max="13336" width="10.6640625" style="2" customWidth="1"/>
    <col min="13337" max="13568" width="9.109375" style="2"/>
    <col min="13569" max="13569" width="5.6640625" style="2" customWidth="1"/>
    <col min="13570" max="13570" width="18.109375" style="2" customWidth="1"/>
    <col min="13571" max="13571" width="26.88671875" style="2" customWidth="1"/>
    <col min="13572" max="13592" width="10.6640625" style="2" customWidth="1"/>
    <col min="13593" max="13824" width="9.109375" style="2"/>
    <col min="13825" max="13825" width="5.6640625" style="2" customWidth="1"/>
    <col min="13826" max="13826" width="18.109375" style="2" customWidth="1"/>
    <col min="13827" max="13827" width="26.88671875" style="2" customWidth="1"/>
    <col min="13828" max="13848" width="10.6640625" style="2" customWidth="1"/>
    <col min="13849" max="14080" width="9.109375" style="2"/>
    <col min="14081" max="14081" width="5.6640625" style="2" customWidth="1"/>
    <col min="14082" max="14082" width="18.109375" style="2" customWidth="1"/>
    <col min="14083" max="14083" width="26.88671875" style="2" customWidth="1"/>
    <col min="14084" max="14104" width="10.6640625" style="2" customWidth="1"/>
    <col min="14105" max="14336" width="9.109375" style="2"/>
    <col min="14337" max="14337" width="5.6640625" style="2" customWidth="1"/>
    <col min="14338" max="14338" width="18.109375" style="2" customWidth="1"/>
    <col min="14339" max="14339" width="26.88671875" style="2" customWidth="1"/>
    <col min="14340" max="14360" width="10.6640625" style="2" customWidth="1"/>
    <col min="14361" max="14592" width="9.109375" style="2"/>
    <col min="14593" max="14593" width="5.6640625" style="2" customWidth="1"/>
    <col min="14594" max="14594" width="18.109375" style="2" customWidth="1"/>
    <col min="14595" max="14595" width="26.88671875" style="2" customWidth="1"/>
    <col min="14596" max="14616" width="10.6640625" style="2" customWidth="1"/>
    <col min="14617" max="14848" width="9.109375" style="2"/>
    <col min="14849" max="14849" width="5.6640625" style="2" customWidth="1"/>
    <col min="14850" max="14850" width="18.109375" style="2" customWidth="1"/>
    <col min="14851" max="14851" width="26.88671875" style="2" customWidth="1"/>
    <col min="14852" max="14872" width="10.6640625" style="2" customWidth="1"/>
    <col min="14873" max="15104" width="9.109375" style="2"/>
    <col min="15105" max="15105" width="5.6640625" style="2" customWidth="1"/>
    <col min="15106" max="15106" width="18.109375" style="2" customWidth="1"/>
    <col min="15107" max="15107" width="26.88671875" style="2" customWidth="1"/>
    <col min="15108" max="15128" width="10.6640625" style="2" customWidth="1"/>
    <col min="15129" max="15360" width="9.109375" style="2"/>
    <col min="15361" max="15361" width="5.6640625" style="2" customWidth="1"/>
    <col min="15362" max="15362" width="18.109375" style="2" customWidth="1"/>
    <col min="15363" max="15363" width="26.88671875" style="2" customWidth="1"/>
    <col min="15364" max="15384" width="10.6640625" style="2" customWidth="1"/>
    <col min="15385" max="15616" width="9.109375" style="2"/>
    <col min="15617" max="15617" width="5.6640625" style="2" customWidth="1"/>
    <col min="15618" max="15618" width="18.109375" style="2" customWidth="1"/>
    <col min="15619" max="15619" width="26.88671875" style="2" customWidth="1"/>
    <col min="15620" max="15640" width="10.6640625" style="2" customWidth="1"/>
    <col min="15641" max="15872" width="9.109375" style="2"/>
    <col min="15873" max="15873" width="5.6640625" style="2" customWidth="1"/>
    <col min="15874" max="15874" width="18.109375" style="2" customWidth="1"/>
    <col min="15875" max="15875" width="26.88671875" style="2" customWidth="1"/>
    <col min="15876" max="15896" width="10.6640625" style="2" customWidth="1"/>
    <col min="15897" max="16128" width="9.109375" style="2"/>
    <col min="16129" max="16129" width="5.6640625" style="2" customWidth="1"/>
    <col min="16130" max="16130" width="18.109375" style="2" customWidth="1"/>
    <col min="16131" max="16131" width="26.88671875" style="2" customWidth="1"/>
    <col min="16132" max="16152" width="10.6640625" style="2" customWidth="1"/>
    <col min="16153" max="16384" width="9.109375" style="2"/>
  </cols>
  <sheetData>
    <row r="1" spans="1:24" x14ac:dyDescent="0.25">
      <c r="A1" s="1" t="s">
        <v>0</v>
      </c>
    </row>
    <row r="3" spans="1:24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4" customFormat="1" ht="16.8" x14ac:dyDescent="0.25">
      <c r="K4" s="5" t="str">
        <f>'[1]1'!E5</f>
        <v>KABUPATEN/KOTA</v>
      </c>
      <c r="L4" s="6" t="str">
        <f>'[1]1'!F5</f>
        <v>BULUKUMBA</v>
      </c>
      <c r="N4" s="5"/>
      <c r="O4" s="6"/>
      <c r="T4" s="6"/>
      <c r="U4" s="6"/>
      <c r="V4" s="6"/>
      <c r="W4" s="6"/>
      <c r="X4" s="3"/>
    </row>
    <row r="5" spans="1:24" s="4" customFormat="1" ht="16.8" x14ac:dyDescent="0.25">
      <c r="K5" s="5" t="str">
        <f>'[1]1'!E6</f>
        <v xml:space="preserve">TAHUN </v>
      </c>
      <c r="L5" s="6">
        <f>'[1]1'!F6</f>
        <v>2020</v>
      </c>
      <c r="N5" s="5"/>
      <c r="O5" s="6"/>
      <c r="T5" s="6"/>
      <c r="U5" s="6"/>
      <c r="V5" s="6"/>
      <c r="W5" s="6"/>
      <c r="X5" s="3"/>
    </row>
    <row r="6" spans="1:24" ht="15.6" thickBot="1" x14ac:dyDescent="0.3"/>
    <row r="7" spans="1:24" ht="18" customHeight="1" x14ac:dyDescent="0.25">
      <c r="A7" s="7" t="s">
        <v>2</v>
      </c>
      <c r="B7" s="7" t="s">
        <v>3</v>
      </c>
      <c r="C7" s="7" t="s">
        <v>4</v>
      </c>
      <c r="D7" s="8" t="s">
        <v>5</v>
      </c>
      <c r="E7" s="8"/>
      <c r="F7" s="8"/>
      <c r="G7" s="9" t="s">
        <v>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</row>
    <row r="8" spans="1:24" ht="18" customHeight="1" x14ac:dyDescent="0.25">
      <c r="A8" s="12"/>
      <c r="B8" s="12"/>
      <c r="C8" s="12"/>
      <c r="D8" s="13"/>
      <c r="E8" s="13"/>
      <c r="F8" s="13"/>
      <c r="G8" s="14" t="s">
        <v>7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  <c r="S8" s="17" t="s">
        <v>8</v>
      </c>
      <c r="T8" s="18"/>
      <c r="U8" s="18"/>
      <c r="V8" s="18"/>
      <c r="W8" s="18"/>
      <c r="X8" s="19"/>
    </row>
    <row r="9" spans="1:24" ht="18" customHeight="1" x14ac:dyDescent="0.25">
      <c r="A9" s="12"/>
      <c r="B9" s="12"/>
      <c r="C9" s="12"/>
      <c r="D9" s="13"/>
      <c r="E9" s="13"/>
      <c r="F9" s="13"/>
      <c r="G9" s="14" t="s">
        <v>9</v>
      </c>
      <c r="H9" s="15"/>
      <c r="I9" s="15"/>
      <c r="J9" s="15"/>
      <c r="K9" s="15"/>
      <c r="L9" s="16"/>
      <c r="M9" s="14" t="s">
        <v>10</v>
      </c>
      <c r="N9" s="15"/>
      <c r="O9" s="15"/>
      <c r="P9" s="15"/>
      <c r="Q9" s="15"/>
      <c r="R9" s="16"/>
      <c r="S9" s="20"/>
      <c r="T9" s="21"/>
      <c r="U9" s="21"/>
      <c r="V9" s="21"/>
      <c r="W9" s="21"/>
      <c r="X9" s="22"/>
    </row>
    <row r="10" spans="1:24" ht="18" customHeight="1" x14ac:dyDescent="0.25">
      <c r="A10" s="12"/>
      <c r="B10" s="12"/>
      <c r="C10" s="12"/>
      <c r="D10" s="13"/>
      <c r="E10" s="13"/>
      <c r="F10" s="13"/>
      <c r="G10" s="14" t="s">
        <v>11</v>
      </c>
      <c r="H10" s="15"/>
      <c r="I10" s="14" t="s">
        <v>12</v>
      </c>
      <c r="J10" s="15"/>
      <c r="K10" s="14" t="s">
        <v>13</v>
      </c>
      <c r="L10" s="15"/>
      <c r="M10" s="14" t="s">
        <v>11</v>
      </c>
      <c r="N10" s="15"/>
      <c r="O10" s="14" t="s">
        <v>12</v>
      </c>
      <c r="P10" s="15"/>
      <c r="Q10" s="14" t="s">
        <v>13</v>
      </c>
      <c r="R10" s="15"/>
      <c r="S10" s="14" t="s">
        <v>11</v>
      </c>
      <c r="T10" s="15"/>
      <c r="U10" s="23" t="s">
        <v>12</v>
      </c>
      <c r="V10" s="15"/>
      <c r="W10" s="14" t="s">
        <v>13</v>
      </c>
      <c r="X10" s="16"/>
    </row>
    <row r="11" spans="1:24" ht="18" customHeight="1" x14ac:dyDescent="0.25">
      <c r="A11" s="24"/>
      <c r="B11" s="24"/>
      <c r="C11" s="24"/>
      <c r="D11" s="25" t="s">
        <v>11</v>
      </c>
      <c r="E11" s="25" t="s">
        <v>12</v>
      </c>
      <c r="F11" s="25" t="s">
        <v>14</v>
      </c>
      <c r="G11" s="26" t="s">
        <v>15</v>
      </c>
      <c r="H11" s="26" t="s">
        <v>16</v>
      </c>
      <c r="I11" s="26" t="s">
        <v>15</v>
      </c>
      <c r="J11" s="26" t="s">
        <v>16</v>
      </c>
      <c r="K11" s="26" t="s">
        <v>15</v>
      </c>
      <c r="L11" s="26" t="s">
        <v>16</v>
      </c>
      <c r="M11" s="26" t="s">
        <v>15</v>
      </c>
      <c r="N11" s="26" t="s">
        <v>16</v>
      </c>
      <c r="O11" s="26" t="s">
        <v>15</v>
      </c>
      <c r="P11" s="26" t="s">
        <v>16</v>
      </c>
      <c r="Q11" s="26" t="s">
        <v>15</v>
      </c>
      <c r="R11" s="26" t="s">
        <v>16</v>
      </c>
      <c r="S11" s="26" t="s">
        <v>15</v>
      </c>
      <c r="T11" s="26" t="s">
        <v>16</v>
      </c>
      <c r="U11" s="26" t="s">
        <v>15</v>
      </c>
      <c r="V11" s="27" t="s">
        <v>16</v>
      </c>
      <c r="W11" s="26" t="s">
        <v>15</v>
      </c>
      <c r="X11" s="26" t="s">
        <v>16</v>
      </c>
    </row>
    <row r="12" spans="1:24" ht="18" customHeight="1" x14ac:dyDescent="0.25">
      <c r="A12" s="28" t="s">
        <v>17</v>
      </c>
      <c r="B12" s="29" t="s">
        <v>18</v>
      </c>
      <c r="C12" s="29" t="s">
        <v>19</v>
      </c>
      <c r="D12" s="29" t="s">
        <v>20</v>
      </c>
      <c r="E12" s="29" t="s">
        <v>21</v>
      </c>
      <c r="F12" s="29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  <c r="K12" s="29" t="s">
        <v>27</v>
      </c>
      <c r="L12" s="29" t="s">
        <v>28</v>
      </c>
      <c r="M12" s="29" t="s">
        <v>29</v>
      </c>
      <c r="N12" s="29" t="s">
        <v>30</v>
      </c>
      <c r="O12" s="29" t="s">
        <v>31</v>
      </c>
      <c r="P12" s="29" t="s">
        <v>32</v>
      </c>
      <c r="Q12" s="29" t="s">
        <v>33</v>
      </c>
      <c r="R12" s="29" t="s">
        <v>34</v>
      </c>
      <c r="S12" s="29" t="s">
        <v>35</v>
      </c>
      <c r="T12" s="29" t="s">
        <v>36</v>
      </c>
      <c r="U12" s="29" t="s">
        <v>37</v>
      </c>
      <c r="V12" s="29" t="s">
        <v>38</v>
      </c>
      <c r="W12" s="29" t="s">
        <v>39</v>
      </c>
      <c r="X12" s="30" t="s">
        <v>40</v>
      </c>
    </row>
    <row r="13" spans="1:24" ht="20.100000000000001" customHeight="1" x14ac:dyDescent="0.25">
      <c r="A13" s="31">
        <f>'[1]9'!A9</f>
        <v>1</v>
      </c>
      <c r="B13" s="32" t="str">
        <f>'[1]9'!B9</f>
        <v>GANTARANG</v>
      </c>
      <c r="C13" s="32" t="str">
        <f>'[1]9'!C9</f>
        <v>1. PONRE</v>
      </c>
      <c r="D13" s="33">
        <v>227</v>
      </c>
      <c r="E13" s="33">
        <v>207</v>
      </c>
      <c r="F13" s="34">
        <f>SUM(D13:E13)</f>
        <v>434</v>
      </c>
      <c r="G13" s="35">
        <v>204</v>
      </c>
      <c r="H13" s="36">
        <f t="shared" ref="H13:H32" si="0">G13/D13*100</f>
        <v>89.867841409691636</v>
      </c>
      <c r="I13" s="35">
        <v>204</v>
      </c>
      <c r="J13" s="36">
        <f>I13/E13*100</f>
        <v>98.550724637681171</v>
      </c>
      <c r="K13" s="35">
        <f t="shared" ref="K13:K32" si="1">SUM(G13,I13)</f>
        <v>408</v>
      </c>
      <c r="L13" s="36">
        <f>K13/F13*100</f>
        <v>94.009216589861751</v>
      </c>
      <c r="M13" s="35">
        <v>0</v>
      </c>
      <c r="N13" s="36">
        <f>M13/D13*100</f>
        <v>0</v>
      </c>
      <c r="O13" s="35">
        <v>0</v>
      </c>
      <c r="P13" s="36">
        <f>O13/E13*100</f>
        <v>0</v>
      </c>
      <c r="Q13" s="35">
        <f t="shared" ref="Q13:Q32" si="2">SUM(M13,O13)</f>
        <v>0</v>
      </c>
      <c r="R13" s="36">
        <f>Q13/F13*100</f>
        <v>0</v>
      </c>
      <c r="S13" s="35">
        <v>206</v>
      </c>
      <c r="T13" s="36">
        <f>S13/D13*100</f>
        <v>90.748898678414093</v>
      </c>
      <c r="U13" s="35">
        <v>200</v>
      </c>
      <c r="V13" s="37">
        <f t="shared" ref="V13:V32" si="3">U13/E13*100</f>
        <v>96.618357487922708</v>
      </c>
      <c r="W13" s="35">
        <f t="shared" ref="W13:W32" si="4">SUM(S13,U13)</f>
        <v>406</v>
      </c>
      <c r="X13" s="38">
        <f t="shared" ref="X13:X32" si="5">W13/F13*100</f>
        <v>93.548387096774192</v>
      </c>
    </row>
    <row r="14" spans="1:24" ht="20.100000000000001" customHeight="1" x14ac:dyDescent="0.25">
      <c r="A14" s="39"/>
      <c r="B14" s="40"/>
      <c r="C14" s="40" t="str">
        <f>'[1]9'!C10</f>
        <v>2. GATTARENG</v>
      </c>
      <c r="D14" s="41">
        <v>203</v>
      </c>
      <c r="E14" s="41">
        <v>211</v>
      </c>
      <c r="F14" s="42">
        <f t="shared" ref="F14:F32" si="6">SUM(D14:E14)</f>
        <v>414</v>
      </c>
      <c r="G14" s="43">
        <v>150</v>
      </c>
      <c r="H14" s="44">
        <f t="shared" si="0"/>
        <v>73.891625615763544</v>
      </c>
      <c r="I14" s="43">
        <v>142</v>
      </c>
      <c r="J14" s="44">
        <f t="shared" ref="J14:J32" si="7">I14/E14*100</f>
        <v>67.29857819905213</v>
      </c>
      <c r="K14" s="43">
        <f t="shared" si="1"/>
        <v>292</v>
      </c>
      <c r="L14" s="44">
        <f t="shared" ref="L14:L32" si="8">K14/F14*100</f>
        <v>70.531400966183583</v>
      </c>
      <c r="M14" s="43">
        <v>0</v>
      </c>
      <c r="N14" s="44">
        <v>0</v>
      </c>
      <c r="O14" s="43">
        <v>0</v>
      </c>
      <c r="P14" s="44">
        <f t="shared" ref="P14:P32" si="9">O14/E14*100</f>
        <v>0</v>
      </c>
      <c r="Q14" s="43">
        <f t="shared" si="2"/>
        <v>0</v>
      </c>
      <c r="R14" s="44">
        <f t="shared" ref="R14:R32" si="10">Q14/F14*100</f>
        <v>0</v>
      </c>
      <c r="S14" s="43">
        <v>151</v>
      </c>
      <c r="T14" s="44">
        <f t="shared" ref="T14:T32" si="11">S14/D14*100</f>
        <v>74.384236453201964</v>
      </c>
      <c r="U14" s="43">
        <v>157</v>
      </c>
      <c r="V14" s="45">
        <f>U14/E14*100</f>
        <v>74.407582938388629</v>
      </c>
      <c r="W14" s="43">
        <f t="shared" si="4"/>
        <v>308</v>
      </c>
      <c r="X14" s="46">
        <f t="shared" si="5"/>
        <v>74.39613526570048</v>
      </c>
    </row>
    <row r="15" spans="1:24" ht="20.100000000000001" customHeight="1" x14ac:dyDescent="0.25">
      <c r="A15" s="39"/>
      <c r="B15" s="40"/>
      <c r="C15" s="40" t="str">
        <f>'[1]9'!C11</f>
        <v>3. BONTONYELENG</v>
      </c>
      <c r="D15" s="41">
        <v>185</v>
      </c>
      <c r="E15" s="41">
        <v>147</v>
      </c>
      <c r="F15" s="42">
        <f>SUM(D15:E15)</f>
        <v>332</v>
      </c>
      <c r="G15" s="43">
        <v>163</v>
      </c>
      <c r="H15" s="44">
        <f t="shared" si="0"/>
        <v>88.108108108108112</v>
      </c>
      <c r="I15" s="43">
        <v>148</v>
      </c>
      <c r="J15" s="44">
        <f t="shared" si="7"/>
        <v>100.68027210884354</v>
      </c>
      <c r="K15" s="43">
        <f t="shared" si="1"/>
        <v>311</v>
      </c>
      <c r="L15" s="44">
        <f t="shared" si="8"/>
        <v>93.674698795180717</v>
      </c>
      <c r="M15" s="43">
        <v>0</v>
      </c>
      <c r="N15" s="44">
        <v>0</v>
      </c>
      <c r="O15" s="43">
        <v>0</v>
      </c>
      <c r="P15" s="44">
        <f t="shared" si="9"/>
        <v>0</v>
      </c>
      <c r="Q15" s="43">
        <f t="shared" si="2"/>
        <v>0</v>
      </c>
      <c r="R15" s="44">
        <f t="shared" si="10"/>
        <v>0</v>
      </c>
      <c r="S15" s="43">
        <v>107</v>
      </c>
      <c r="T15" s="44">
        <f t="shared" si="11"/>
        <v>57.837837837837839</v>
      </c>
      <c r="U15" s="43">
        <v>109</v>
      </c>
      <c r="V15" s="45">
        <f t="shared" si="3"/>
        <v>74.149659863945587</v>
      </c>
      <c r="W15" s="43">
        <f t="shared" si="4"/>
        <v>216</v>
      </c>
      <c r="X15" s="46">
        <f t="shared" si="5"/>
        <v>65.060240963855421</v>
      </c>
    </row>
    <row r="16" spans="1:24" ht="20.100000000000001" customHeight="1" x14ac:dyDescent="0.25">
      <c r="A16" s="39">
        <f>'[1]9'!A12</f>
        <v>2</v>
      </c>
      <c r="B16" s="40" t="str">
        <f>'[1]9'!B12</f>
        <v>KINDANG</v>
      </c>
      <c r="C16" s="40" t="str">
        <f>'[1]9'!C12</f>
        <v>4. BORONG RAPPOA</v>
      </c>
      <c r="D16" s="41">
        <v>119</v>
      </c>
      <c r="E16" s="41">
        <v>122</v>
      </c>
      <c r="F16" s="42">
        <f t="shared" si="6"/>
        <v>241</v>
      </c>
      <c r="G16" s="43">
        <v>55</v>
      </c>
      <c r="H16" s="44">
        <f t="shared" si="0"/>
        <v>46.218487394957982</v>
      </c>
      <c r="I16" s="43">
        <v>47</v>
      </c>
      <c r="J16" s="44">
        <f t="shared" si="7"/>
        <v>38.524590163934427</v>
      </c>
      <c r="K16" s="43">
        <f t="shared" si="1"/>
        <v>102</v>
      </c>
      <c r="L16" s="44">
        <f t="shared" si="8"/>
        <v>42.323651452282157</v>
      </c>
      <c r="M16" s="43">
        <v>51</v>
      </c>
      <c r="N16" s="44">
        <f t="shared" ref="N16:N32" si="12">M16/D16*100</f>
        <v>42.857142857142854</v>
      </c>
      <c r="O16" s="43">
        <v>37</v>
      </c>
      <c r="P16" s="44">
        <f t="shared" si="9"/>
        <v>30.327868852459016</v>
      </c>
      <c r="Q16" s="43">
        <f t="shared" si="2"/>
        <v>88</v>
      </c>
      <c r="R16" s="44">
        <f t="shared" si="10"/>
        <v>36.514522821576762</v>
      </c>
      <c r="S16" s="43">
        <v>122</v>
      </c>
      <c r="T16" s="44">
        <f t="shared" si="11"/>
        <v>102.52100840336134</v>
      </c>
      <c r="U16" s="43">
        <v>112</v>
      </c>
      <c r="V16" s="45">
        <f t="shared" si="3"/>
        <v>91.803278688524586</v>
      </c>
      <c r="W16" s="43">
        <f t="shared" si="4"/>
        <v>234</v>
      </c>
      <c r="X16" s="46">
        <f t="shared" si="5"/>
        <v>97.095435684647299</v>
      </c>
    </row>
    <row r="17" spans="1:24" ht="20.100000000000001" customHeight="1" x14ac:dyDescent="0.25">
      <c r="A17" s="39"/>
      <c r="B17" s="40"/>
      <c r="C17" s="40" t="str">
        <f>'[1]9'!C13</f>
        <v>5. BALIBO</v>
      </c>
      <c r="D17" s="41">
        <v>116</v>
      </c>
      <c r="E17" s="41">
        <v>162</v>
      </c>
      <c r="F17" s="42">
        <f t="shared" si="6"/>
        <v>278</v>
      </c>
      <c r="G17" s="43">
        <v>115</v>
      </c>
      <c r="H17" s="44">
        <f>G17/D17*100</f>
        <v>99.137931034482762</v>
      </c>
      <c r="I17" s="43">
        <v>115</v>
      </c>
      <c r="J17" s="44">
        <f t="shared" si="7"/>
        <v>70.987654320987659</v>
      </c>
      <c r="K17" s="43">
        <f t="shared" si="1"/>
        <v>230</v>
      </c>
      <c r="L17" s="44">
        <f t="shared" si="8"/>
        <v>82.733812949640281</v>
      </c>
      <c r="M17" s="43">
        <v>0</v>
      </c>
      <c r="N17" s="44">
        <v>0</v>
      </c>
      <c r="O17" s="43">
        <v>0</v>
      </c>
      <c r="P17" s="44">
        <f t="shared" si="9"/>
        <v>0</v>
      </c>
      <c r="Q17" s="43">
        <f t="shared" si="2"/>
        <v>0</v>
      </c>
      <c r="R17" s="44">
        <f t="shared" si="10"/>
        <v>0</v>
      </c>
      <c r="S17" s="43">
        <v>114</v>
      </c>
      <c r="T17" s="44">
        <f t="shared" si="11"/>
        <v>98.275862068965509</v>
      </c>
      <c r="U17" s="43">
        <v>127</v>
      </c>
      <c r="V17" s="45">
        <f t="shared" si="3"/>
        <v>78.395061728395063</v>
      </c>
      <c r="W17" s="43">
        <f t="shared" si="4"/>
        <v>241</v>
      </c>
      <c r="X17" s="46">
        <f>W17/F17*100</f>
        <v>86.690647482014398</v>
      </c>
    </row>
    <row r="18" spans="1:24" ht="20.100000000000001" customHeight="1" x14ac:dyDescent="0.25">
      <c r="A18" s="39">
        <f>'[1]9'!A14</f>
        <v>3</v>
      </c>
      <c r="B18" s="40" t="str">
        <f>'[1]9'!B14</f>
        <v>UJUNG BULU</v>
      </c>
      <c r="C18" s="40" t="str">
        <f>'[1]9'!C14</f>
        <v>6. CAILE</v>
      </c>
      <c r="D18" s="41">
        <v>433</v>
      </c>
      <c r="E18" s="41">
        <v>450</v>
      </c>
      <c r="F18" s="42">
        <f t="shared" si="6"/>
        <v>883</v>
      </c>
      <c r="G18" s="43">
        <v>325</v>
      </c>
      <c r="H18" s="44">
        <f t="shared" si="0"/>
        <v>75.057736720554274</v>
      </c>
      <c r="I18" s="43">
        <v>339</v>
      </c>
      <c r="J18" s="44">
        <f t="shared" si="7"/>
        <v>75.333333333333329</v>
      </c>
      <c r="K18" s="43">
        <f t="shared" si="1"/>
        <v>664</v>
      </c>
      <c r="L18" s="44">
        <f t="shared" si="8"/>
        <v>75.198187995469993</v>
      </c>
      <c r="M18" s="43">
        <v>22</v>
      </c>
      <c r="N18" s="44">
        <f t="shared" si="12"/>
        <v>5.0808314087759809</v>
      </c>
      <c r="O18" s="43">
        <v>21</v>
      </c>
      <c r="P18" s="44">
        <f t="shared" si="9"/>
        <v>4.666666666666667</v>
      </c>
      <c r="Q18" s="43">
        <f t="shared" si="2"/>
        <v>43</v>
      </c>
      <c r="R18" s="44">
        <f t="shared" si="10"/>
        <v>4.8697621744054365</v>
      </c>
      <c r="S18" s="43">
        <v>324</v>
      </c>
      <c r="T18" s="44">
        <f>S18/D18*100</f>
        <v>74.826789838337177</v>
      </c>
      <c r="U18" s="43">
        <v>315</v>
      </c>
      <c r="V18" s="45">
        <f t="shared" si="3"/>
        <v>70</v>
      </c>
      <c r="W18" s="43">
        <f t="shared" si="4"/>
        <v>639</v>
      </c>
      <c r="X18" s="46">
        <f t="shared" si="5"/>
        <v>72.366930917327295</v>
      </c>
    </row>
    <row r="19" spans="1:24" ht="20.100000000000001" customHeight="1" x14ac:dyDescent="0.25">
      <c r="A19" s="39">
        <f>'[1]9'!A15</f>
        <v>4</v>
      </c>
      <c r="B19" s="40" t="str">
        <f>'[1]9'!B15</f>
        <v>UJUNG LOE</v>
      </c>
      <c r="C19" s="40" t="str">
        <f>'[1]9'!C15</f>
        <v>7. UJUNG LOE</v>
      </c>
      <c r="D19" s="41">
        <v>254</v>
      </c>
      <c r="E19" s="41">
        <v>182</v>
      </c>
      <c r="F19" s="42">
        <f t="shared" si="6"/>
        <v>436</v>
      </c>
      <c r="G19" s="43">
        <v>84</v>
      </c>
      <c r="H19" s="44">
        <f t="shared" si="0"/>
        <v>33.070866141732289</v>
      </c>
      <c r="I19" s="43">
        <v>78</v>
      </c>
      <c r="J19" s="44">
        <f>I19/E19*100</f>
        <v>42.857142857142854</v>
      </c>
      <c r="K19" s="43">
        <f t="shared" si="1"/>
        <v>162</v>
      </c>
      <c r="L19" s="44">
        <f t="shared" si="8"/>
        <v>37.155963302752291</v>
      </c>
      <c r="M19" s="43">
        <v>37</v>
      </c>
      <c r="N19" s="44">
        <f t="shared" si="12"/>
        <v>14.566929133858267</v>
      </c>
      <c r="O19" s="43">
        <v>40</v>
      </c>
      <c r="P19" s="44">
        <f t="shared" si="9"/>
        <v>21.978021978021978</v>
      </c>
      <c r="Q19" s="43">
        <f t="shared" si="2"/>
        <v>77</v>
      </c>
      <c r="R19" s="44">
        <f t="shared" si="10"/>
        <v>17.660550458715598</v>
      </c>
      <c r="S19" s="43">
        <v>145</v>
      </c>
      <c r="T19" s="44">
        <f t="shared" si="11"/>
        <v>57.086614173228348</v>
      </c>
      <c r="U19" s="43">
        <v>153</v>
      </c>
      <c r="V19" s="45">
        <f t="shared" si="3"/>
        <v>84.065934065934073</v>
      </c>
      <c r="W19" s="43">
        <f t="shared" si="4"/>
        <v>298</v>
      </c>
      <c r="X19" s="46">
        <f t="shared" si="5"/>
        <v>68.348623853211009</v>
      </c>
    </row>
    <row r="20" spans="1:24" ht="20.100000000000001" customHeight="1" x14ac:dyDescent="0.25">
      <c r="A20" s="39"/>
      <c r="B20" s="40"/>
      <c r="C20" s="40" t="str">
        <f>'[1]9'!C16</f>
        <v>8. MANYAMPA</v>
      </c>
      <c r="D20" s="41">
        <v>49</v>
      </c>
      <c r="E20" s="41">
        <v>47</v>
      </c>
      <c r="F20" s="42">
        <f t="shared" si="6"/>
        <v>96</v>
      </c>
      <c r="G20" s="43">
        <v>15</v>
      </c>
      <c r="H20" s="44">
        <f t="shared" si="0"/>
        <v>30.612244897959183</v>
      </c>
      <c r="I20" s="43">
        <v>21</v>
      </c>
      <c r="J20" s="44">
        <f t="shared" si="7"/>
        <v>44.680851063829785</v>
      </c>
      <c r="K20" s="43">
        <f t="shared" si="1"/>
        <v>36</v>
      </c>
      <c r="L20" s="44">
        <f t="shared" si="8"/>
        <v>37.5</v>
      </c>
      <c r="M20" s="43">
        <v>3</v>
      </c>
      <c r="N20" s="44">
        <f t="shared" si="12"/>
        <v>6.1224489795918364</v>
      </c>
      <c r="O20" s="43">
        <v>4</v>
      </c>
      <c r="P20" s="44">
        <f t="shared" si="9"/>
        <v>8.5106382978723403</v>
      </c>
      <c r="Q20" s="43">
        <f t="shared" si="2"/>
        <v>7</v>
      </c>
      <c r="R20" s="44">
        <f t="shared" si="10"/>
        <v>7.291666666666667</v>
      </c>
      <c r="S20" s="43">
        <v>45</v>
      </c>
      <c r="T20" s="44">
        <f t="shared" si="11"/>
        <v>91.83673469387756</v>
      </c>
      <c r="U20" s="43">
        <v>48</v>
      </c>
      <c r="V20" s="45">
        <f t="shared" si="3"/>
        <v>102.12765957446808</v>
      </c>
      <c r="W20" s="43">
        <f t="shared" si="4"/>
        <v>93</v>
      </c>
      <c r="X20" s="46">
        <f t="shared" si="5"/>
        <v>96.875</v>
      </c>
    </row>
    <row r="21" spans="1:24" ht="20.100000000000001" customHeight="1" x14ac:dyDescent="0.25">
      <c r="A21" s="39"/>
      <c r="B21" s="40"/>
      <c r="C21" s="40" t="str">
        <f>'[1]9'!C17</f>
        <v>9. PALANGISANG</v>
      </c>
      <c r="D21" s="41">
        <v>92</v>
      </c>
      <c r="E21" s="41">
        <v>74</v>
      </c>
      <c r="F21" s="42">
        <f t="shared" si="6"/>
        <v>166</v>
      </c>
      <c r="G21" s="43">
        <v>163</v>
      </c>
      <c r="H21" s="44">
        <f t="shared" si="0"/>
        <v>177.17391304347828</v>
      </c>
      <c r="I21" s="43">
        <v>148</v>
      </c>
      <c r="J21" s="44">
        <f t="shared" si="7"/>
        <v>200</v>
      </c>
      <c r="K21" s="43">
        <f t="shared" si="1"/>
        <v>311</v>
      </c>
      <c r="L21" s="44">
        <f>K21/F21*100</f>
        <v>187.34939759036143</v>
      </c>
      <c r="M21" s="43">
        <v>0</v>
      </c>
      <c r="N21" s="44">
        <v>0</v>
      </c>
      <c r="O21" s="43">
        <v>0</v>
      </c>
      <c r="P21" s="44">
        <f t="shared" si="9"/>
        <v>0</v>
      </c>
      <c r="Q21" s="43">
        <f t="shared" si="2"/>
        <v>0</v>
      </c>
      <c r="R21" s="44">
        <f t="shared" si="10"/>
        <v>0</v>
      </c>
      <c r="S21" s="43">
        <v>92</v>
      </c>
      <c r="T21" s="44">
        <f t="shared" si="11"/>
        <v>100</v>
      </c>
      <c r="U21" s="43">
        <v>89</v>
      </c>
      <c r="V21" s="45">
        <f t="shared" si="3"/>
        <v>120.27027027027026</v>
      </c>
      <c r="W21" s="43">
        <f t="shared" si="4"/>
        <v>181</v>
      </c>
      <c r="X21" s="46">
        <f t="shared" si="5"/>
        <v>109.03614457831326</v>
      </c>
    </row>
    <row r="22" spans="1:24" ht="20.100000000000001" customHeight="1" x14ac:dyDescent="0.25">
      <c r="A22" s="39">
        <f>'[1]9'!A18</f>
        <v>5</v>
      </c>
      <c r="B22" s="40" t="str">
        <f>'[1]9'!B18</f>
        <v>BONTO BAHARI</v>
      </c>
      <c r="C22" s="40" t="str">
        <f>'[1]9'!C18</f>
        <v>10. BONTO BAHARI</v>
      </c>
      <c r="D22" s="41">
        <v>230</v>
      </c>
      <c r="E22" s="41">
        <v>192</v>
      </c>
      <c r="F22" s="42">
        <f t="shared" si="6"/>
        <v>422</v>
      </c>
      <c r="G22" s="43">
        <v>67</v>
      </c>
      <c r="H22" s="44">
        <f t="shared" si="0"/>
        <v>29.130434782608695</v>
      </c>
      <c r="I22" s="43">
        <v>56</v>
      </c>
      <c r="J22" s="44">
        <f t="shared" si="7"/>
        <v>29.166666666666668</v>
      </c>
      <c r="K22" s="43">
        <f t="shared" si="1"/>
        <v>123</v>
      </c>
      <c r="L22" s="44">
        <f t="shared" si="8"/>
        <v>29.14691943127962</v>
      </c>
      <c r="M22" s="43">
        <v>38</v>
      </c>
      <c r="N22" s="44">
        <f t="shared" si="12"/>
        <v>16.521739130434781</v>
      </c>
      <c r="O22" s="43">
        <v>39</v>
      </c>
      <c r="P22" s="44">
        <f t="shared" si="9"/>
        <v>20.3125</v>
      </c>
      <c r="Q22" s="43">
        <f t="shared" si="2"/>
        <v>77</v>
      </c>
      <c r="R22" s="44">
        <f t="shared" si="10"/>
        <v>18.246445497630333</v>
      </c>
      <c r="S22" s="43">
        <v>196</v>
      </c>
      <c r="T22" s="44">
        <f t="shared" si="11"/>
        <v>85.217391304347828</v>
      </c>
      <c r="U22" s="43">
        <v>166</v>
      </c>
      <c r="V22" s="45">
        <f>U22/E22*100</f>
        <v>86.458333333333343</v>
      </c>
      <c r="W22" s="43">
        <f t="shared" si="4"/>
        <v>362</v>
      </c>
      <c r="X22" s="46">
        <f t="shared" si="5"/>
        <v>85.781990521327018</v>
      </c>
    </row>
    <row r="23" spans="1:24" ht="20.100000000000001" customHeight="1" x14ac:dyDescent="0.25">
      <c r="A23" s="39">
        <f>'[1]9'!A19</f>
        <v>6</v>
      </c>
      <c r="B23" s="40" t="str">
        <f>'[1]9'!B19</f>
        <v>BONTO TIRO</v>
      </c>
      <c r="C23" s="40" t="str">
        <f>'[1]9'!C19</f>
        <v>11.BONTO TIRO</v>
      </c>
      <c r="D23" s="41">
        <v>94</v>
      </c>
      <c r="E23" s="41">
        <v>101</v>
      </c>
      <c r="F23" s="42">
        <f t="shared" si="6"/>
        <v>195</v>
      </c>
      <c r="G23" s="43">
        <v>0</v>
      </c>
      <c r="H23" s="44">
        <f t="shared" si="0"/>
        <v>0</v>
      </c>
      <c r="I23" s="43">
        <v>0</v>
      </c>
      <c r="J23" s="44">
        <f t="shared" si="7"/>
        <v>0</v>
      </c>
      <c r="K23" s="43">
        <f t="shared" si="1"/>
        <v>0</v>
      </c>
      <c r="L23" s="44">
        <f t="shared" si="8"/>
        <v>0</v>
      </c>
      <c r="M23" s="43">
        <v>69</v>
      </c>
      <c r="N23" s="44">
        <f t="shared" si="12"/>
        <v>73.40425531914893</v>
      </c>
      <c r="O23" s="43">
        <v>48</v>
      </c>
      <c r="P23" s="44">
        <f t="shared" si="9"/>
        <v>47.524752475247524</v>
      </c>
      <c r="Q23" s="43">
        <f t="shared" si="2"/>
        <v>117</v>
      </c>
      <c r="R23" s="44">
        <f t="shared" si="10"/>
        <v>60</v>
      </c>
      <c r="S23" s="43">
        <v>94</v>
      </c>
      <c r="T23" s="44">
        <f t="shared" si="11"/>
        <v>100</v>
      </c>
      <c r="U23" s="43">
        <v>83</v>
      </c>
      <c r="V23" s="45">
        <f t="shared" si="3"/>
        <v>82.178217821782169</v>
      </c>
      <c r="W23" s="43">
        <f t="shared" si="4"/>
        <v>177</v>
      </c>
      <c r="X23" s="46">
        <f t="shared" si="5"/>
        <v>90.769230769230774</v>
      </c>
    </row>
    <row r="24" spans="1:24" ht="20.100000000000001" customHeight="1" x14ac:dyDescent="0.25">
      <c r="A24" s="39"/>
      <c r="B24" s="40"/>
      <c r="C24" s="40" t="str">
        <f>'[1]9'!C20</f>
        <v>12. BATANG</v>
      </c>
      <c r="D24" s="41">
        <v>77</v>
      </c>
      <c r="E24" s="41">
        <v>106</v>
      </c>
      <c r="F24" s="42">
        <f t="shared" si="6"/>
        <v>183</v>
      </c>
      <c r="G24" s="43">
        <v>69</v>
      </c>
      <c r="H24" s="44">
        <f t="shared" si="0"/>
        <v>89.610389610389603</v>
      </c>
      <c r="I24" s="43">
        <v>67</v>
      </c>
      <c r="J24" s="44">
        <f t="shared" si="7"/>
        <v>63.20754716981132</v>
      </c>
      <c r="K24" s="43">
        <f t="shared" si="1"/>
        <v>136</v>
      </c>
      <c r="L24" s="44">
        <f t="shared" si="8"/>
        <v>74.316939890710387</v>
      </c>
      <c r="M24" s="43">
        <v>5</v>
      </c>
      <c r="N24" s="44">
        <f t="shared" si="12"/>
        <v>6.4935064935064926</v>
      </c>
      <c r="O24" s="43">
        <v>7</v>
      </c>
      <c r="P24" s="44">
        <f t="shared" si="9"/>
        <v>6.6037735849056602</v>
      </c>
      <c r="Q24" s="43">
        <f t="shared" si="2"/>
        <v>12</v>
      </c>
      <c r="R24" s="44">
        <f t="shared" si="10"/>
        <v>6.557377049180328</v>
      </c>
      <c r="S24" s="43">
        <v>82</v>
      </c>
      <c r="T24" s="44">
        <f t="shared" si="11"/>
        <v>106.49350649350649</v>
      </c>
      <c r="U24" s="43">
        <v>101</v>
      </c>
      <c r="V24" s="45">
        <f t="shared" si="3"/>
        <v>95.283018867924525</v>
      </c>
      <c r="W24" s="43">
        <f t="shared" si="4"/>
        <v>183</v>
      </c>
      <c r="X24" s="46">
        <f t="shared" si="5"/>
        <v>100</v>
      </c>
    </row>
    <row r="25" spans="1:24" ht="20.100000000000001" customHeight="1" x14ac:dyDescent="0.25">
      <c r="A25" s="39">
        <f>'[1]9'!A21</f>
        <v>7</v>
      </c>
      <c r="B25" s="40" t="str">
        <f>'[1]9'!B21</f>
        <v>HERLANG</v>
      </c>
      <c r="C25" s="40" t="str">
        <f>'[1]9'!C21</f>
        <v>13. HERLANG</v>
      </c>
      <c r="D25" s="41">
        <v>142</v>
      </c>
      <c r="E25" s="41">
        <v>131</v>
      </c>
      <c r="F25" s="42">
        <f t="shared" si="6"/>
        <v>273</v>
      </c>
      <c r="G25" s="43">
        <v>103</v>
      </c>
      <c r="H25" s="44">
        <f t="shared" si="0"/>
        <v>72.535211267605632</v>
      </c>
      <c r="I25" s="43">
        <v>85</v>
      </c>
      <c r="J25" s="44">
        <f t="shared" si="7"/>
        <v>64.885496183206101</v>
      </c>
      <c r="K25" s="43">
        <f t="shared" si="1"/>
        <v>188</v>
      </c>
      <c r="L25" s="44">
        <f t="shared" si="8"/>
        <v>68.864468864468861</v>
      </c>
      <c r="M25" s="43">
        <v>8</v>
      </c>
      <c r="N25" s="44">
        <f t="shared" si="12"/>
        <v>5.6338028169014089</v>
      </c>
      <c r="O25" s="43">
        <v>9</v>
      </c>
      <c r="P25" s="44">
        <f t="shared" si="9"/>
        <v>6.8702290076335881</v>
      </c>
      <c r="Q25" s="43">
        <f t="shared" si="2"/>
        <v>17</v>
      </c>
      <c r="R25" s="44">
        <f t="shared" si="10"/>
        <v>6.2271062271062272</v>
      </c>
      <c r="S25" s="43">
        <v>158</v>
      </c>
      <c r="T25" s="44">
        <f t="shared" si="11"/>
        <v>111.26760563380283</v>
      </c>
      <c r="U25" s="43">
        <v>137</v>
      </c>
      <c r="V25" s="45">
        <f t="shared" si="3"/>
        <v>104.58015267175573</v>
      </c>
      <c r="W25" s="43">
        <f t="shared" si="4"/>
        <v>295</v>
      </c>
      <c r="X25" s="46">
        <f t="shared" si="5"/>
        <v>108.05860805860806</v>
      </c>
    </row>
    <row r="26" spans="1:24" ht="20.100000000000001" customHeight="1" x14ac:dyDescent="0.25">
      <c r="A26" s="39"/>
      <c r="B26" s="40"/>
      <c r="C26" s="40" t="str">
        <f>'[1]9'!C22</f>
        <v>14. KARASSING</v>
      </c>
      <c r="D26" s="41">
        <v>56</v>
      </c>
      <c r="E26" s="41">
        <v>87</v>
      </c>
      <c r="F26" s="42">
        <f t="shared" si="6"/>
        <v>143</v>
      </c>
      <c r="G26" s="43">
        <v>77</v>
      </c>
      <c r="H26" s="44">
        <f t="shared" si="0"/>
        <v>137.5</v>
      </c>
      <c r="I26" s="43">
        <v>63</v>
      </c>
      <c r="J26" s="44">
        <f t="shared" si="7"/>
        <v>72.41379310344827</v>
      </c>
      <c r="K26" s="43">
        <f t="shared" si="1"/>
        <v>140</v>
      </c>
      <c r="L26" s="44">
        <f t="shared" si="8"/>
        <v>97.902097902097907</v>
      </c>
      <c r="M26" s="43">
        <v>0</v>
      </c>
      <c r="N26" s="44">
        <f t="shared" si="12"/>
        <v>0</v>
      </c>
      <c r="O26" s="43">
        <v>0</v>
      </c>
      <c r="P26" s="44">
        <f t="shared" si="9"/>
        <v>0</v>
      </c>
      <c r="Q26" s="43">
        <f t="shared" si="2"/>
        <v>0</v>
      </c>
      <c r="R26" s="44">
        <f t="shared" si="10"/>
        <v>0</v>
      </c>
      <c r="S26" s="43">
        <v>69</v>
      </c>
      <c r="T26" s="44">
        <f t="shared" si="11"/>
        <v>123.21428571428572</v>
      </c>
      <c r="U26" s="43">
        <v>77</v>
      </c>
      <c r="V26" s="45">
        <f t="shared" si="3"/>
        <v>88.505747126436788</v>
      </c>
      <c r="W26" s="43">
        <f t="shared" si="4"/>
        <v>146</v>
      </c>
      <c r="X26" s="46">
        <f>W26/F26*100</f>
        <v>102.09790209790211</v>
      </c>
    </row>
    <row r="27" spans="1:24" ht="20.100000000000001" customHeight="1" x14ac:dyDescent="0.25">
      <c r="A27" s="39">
        <f>'[1]9'!A23</f>
        <v>8</v>
      </c>
      <c r="B27" s="40" t="str">
        <f>'[1]9'!B23</f>
        <v>KAJANG</v>
      </c>
      <c r="C27" s="40" t="str">
        <f>'[1]9'!C23</f>
        <v>15.KAJANG</v>
      </c>
      <c r="D27" s="41">
        <v>162</v>
      </c>
      <c r="E27" s="41">
        <v>172</v>
      </c>
      <c r="F27" s="42">
        <f t="shared" si="6"/>
        <v>334</v>
      </c>
      <c r="G27" s="43">
        <v>116</v>
      </c>
      <c r="H27" s="44">
        <f t="shared" si="0"/>
        <v>71.604938271604937</v>
      </c>
      <c r="I27" s="43">
        <v>118</v>
      </c>
      <c r="J27" s="44">
        <f t="shared" si="7"/>
        <v>68.604651162790702</v>
      </c>
      <c r="K27" s="43">
        <f t="shared" si="1"/>
        <v>234</v>
      </c>
      <c r="L27" s="44">
        <f t="shared" si="8"/>
        <v>70.05988023952095</v>
      </c>
      <c r="M27" s="43">
        <v>12</v>
      </c>
      <c r="N27" s="44">
        <f t="shared" si="12"/>
        <v>7.4074074074074066</v>
      </c>
      <c r="O27" s="43">
        <v>8</v>
      </c>
      <c r="P27" s="44">
        <f t="shared" si="9"/>
        <v>4.6511627906976747</v>
      </c>
      <c r="Q27" s="43">
        <f t="shared" si="2"/>
        <v>20</v>
      </c>
      <c r="R27" s="44">
        <f t="shared" si="10"/>
        <v>5.9880239520958085</v>
      </c>
      <c r="S27" s="43">
        <v>154</v>
      </c>
      <c r="T27" s="44">
        <f t="shared" si="11"/>
        <v>95.061728395061735</v>
      </c>
      <c r="U27" s="43">
        <v>130</v>
      </c>
      <c r="V27" s="45">
        <f t="shared" si="3"/>
        <v>75.581395348837205</v>
      </c>
      <c r="W27" s="43">
        <f t="shared" si="4"/>
        <v>284</v>
      </c>
      <c r="X27" s="46">
        <f t="shared" si="5"/>
        <v>85.029940119760482</v>
      </c>
    </row>
    <row r="28" spans="1:24" ht="20.100000000000001" customHeight="1" x14ac:dyDescent="0.25">
      <c r="A28" s="39"/>
      <c r="B28" s="40"/>
      <c r="C28" s="40" t="str">
        <f>'[1]9'!C24</f>
        <v>16. LEMBANNA</v>
      </c>
      <c r="D28" s="41">
        <v>119</v>
      </c>
      <c r="E28" s="41">
        <v>179</v>
      </c>
      <c r="F28" s="42">
        <f t="shared" si="6"/>
        <v>298</v>
      </c>
      <c r="G28" s="43">
        <v>100</v>
      </c>
      <c r="H28" s="44">
        <f t="shared" si="0"/>
        <v>84.033613445378151</v>
      </c>
      <c r="I28" s="43">
        <v>96</v>
      </c>
      <c r="J28" s="44">
        <f t="shared" si="7"/>
        <v>53.631284916201118</v>
      </c>
      <c r="K28" s="43">
        <f t="shared" si="1"/>
        <v>196</v>
      </c>
      <c r="L28" s="44">
        <f t="shared" si="8"/>
        <v>65.771812080536918</v>
      </c>
      <c r="M28" s="43">
        <v>25</v>
      </c>
      <c r="N28" s="44">
        <f t="shared" si="12"/>
        <v>21.008403361344538</v>
      </c>
      <c r="O28" s="43">
        <v>20</v>
      </c>
      <c r="P28" s="44">
        <f t="shared" si="9"/>
        <v>11.173184357541899</v>
      </c>
      <c r="Q28" s="43">
        <f t="shared" si="2"/>
        <v>45</v>
      </c>
      <c r="R28" s="44">
        <f t="shared" si="10"/>
        <v>15.100671140939598</v>
      </c>
      <c r="S28" s="43">
        <v>116</v>
      </c>
      <c r="T28" s="44">
        <f t="shared" si="11"/>
        <v>97.47899159663865</v>
      </c>
      <c r="U28" s="43">
        <v>113</v>
      </c>
      <c r="V28" s="45">
        <f t="shared" si="3"/>
        <v>63.128491620111724</v>
      </c>
      <c r="W28" s="43">
        <f t="shared" si="4"/>
        <v>229</v>
      </c>
      <c r="X28" s="46">
        <f t="shared" si="5"/>
        <v>76.845637583892611</v>
      </c>
    </row>
    <row r="29" spans="1:24" ht="20.100000000000001" customHeight="1" x14ac:dyDescent="0.25">
      <c r="A29" s="39"/>
      <c r="B29" s="40"/>
      <c r="C29" s="40" t="str">
        <f>'[1]9'!C25</f>
        <v>17.TANAH TOA</v>
      </c>
      <c r="D29" s="41">
        <v>79</v>
      </c>
      <c r="E29" s="41">
        <v>91</v>
      </c>
      <c r="F29" s="42">
        <f t="shared" si="6"/>
        <v>170</v>
      </c>
      <c r="G29" s="43">
        <v>37</v>
      </c>
      <c r="H29" s="44">
        <f t="shared" si="0"/>
        <v>46.835443037974684</v>
      </c>
      <c r="I29" s="43">
        <v>37</v>
      </c>
      <c r="J29" s="44">
        <f t="shared" si="7"/>
        <v>40.659340659340657</v>
      </c>
      <c r="K29" s="43">
        <f t="shared" si="1"/>
        <v>74</v>
      </c>
      <c r="L29" s="44">
        <f t="shared" si="8"/>
        <v>43.529411764705884</v>
      </c>
      <c r="M29" s="43">
        <v>23</v>
      </c>
      <c r="N29" s="44">
        <f t="shared" si="12"/>
        <v>29.11392405063291</v>
      </c>
      <c r="O29" s="43">
        <v>19</v>
      </c>
      <c r="P29" s="44">
        <f t="shared" si="9"/>
        <v>20.87912087912088</v>
      </c>
      <c r="Q29" s="43">
        <f t="shared" si="2"/>
        <v>42</v>
      </c>
      <c r="R29" s="44">
        <f t="shared" si="10"/>
        <v>24.705882352941178</v>
      </c>
      <c r="S29" s="43">
        <v>61</v>
      </c>
      <c r="T29" s="44">
        <f t="shared" si="11"/>
        <v>77.215189873417728</v>
      </c>
      <c r="U29" s="43">
        <v>63</v>
      </c>
      <c r="V29" s="45">
        <f t="shared" si="3"/>
        <v>69.230769230769226</v>
      </c>
      <c r="W29" s="43">
        <f t="shared" si="4"/>
        <v>124</v>
      </c>
      <c r="X29" s="46">
        <f t="shared" si="5"/>
        <v>72.941176470588232</v>
      </c>
    </row>
    <row r="30" spans="1:24" ht="20.100000000000001" customHeight="1" x14ac:dyDescent="0.25">
      <c r="A30" s="39">
        <f>'[1]9'!A26</f>
        <v>9</v>
      </c>
      <c r="B30" s="40" t="str">
        <f>'[1]9'!B26</f>
        <v>BULUKUMPA</v>
      </c>
      <c r="C30" s="40" t="str">
        <f>'[1]9'!C26</f>
        <v>18. TANETE</v>
      </c>
      <c r="D30" s="41">
        <v>265</v>
      </c>
      <c r="E30" s="41">
        <v>404</v>
      </c>
      <c r="F30" s="42">
        <f t="shared" si="6"/>
        <v>669</v>
      </c>
      <c r="G30" s="43">
        <v>335</v>
      </c>
      <c r="H30" s="44">
        <f t="shared" si="0"/>
        <v>126.41509433962264</v>
      </c>
      <c r="I30" s="43">
        <v>318</v>
      </c>
      <c r="J30" s="44">
        <f t="shared" si="7"/>
        <v>78.712871287128721</v>
      </c>
      <c r="K30" s="43">
        <f t="shared" si="1"/>
        <v>653</v>
      </c>
      <c r="L30" s="44">
        <f t="shared" si="8"/>
        <v>97.608370702541109</v>
      </c>
      <c r="M30" s="43">
        <v>0</v>
      </c>
      <c r="N30" s="44">
        <f t="shared" si="12"/>
        <v>0</v>
      </c>
      <c r="O30" s="43">
        <v>1</v>
      </c>
      <c r="P30" s="44">
        <f t="shared" si="9"/>
        <v>0.24752475247524752</v>
      </c>
      <c r="Q30" s="43">
        <f t="shared" si="2"/>
        <v>1</v>
      </c>
      <c r="R30" s="44">
        <f t="shared" si="10"/>
        <v>0.14947683109118087</v>
      </c>
      <c r="S30" s="43">
        <v>287</v>
      </c>
      <c r="T30" s="44">
        <f t="shared" si="11"/>
        <v>108.30188679245283</v>
      </c>
      <c r="U30" s="43">
        <v>271</v>
      </c>
      <c r="V30" s="45">
        <f t="shared" si="3"/>
        <v>67.079207920792086</v>
      </c>
      <c r="W30" s="43">
        <f t="shared" si="4"/>
        <v>558</v>
      </c>
      <c r="X30" s="46">
        <f t="shared" si="5"/>
        <v>83.408071748878925</v>
      </c>
    </row>
    <row r="31" spans="1:24" ht="20.100000000000001" customHeight="1" x14ac:dyDescent="0.25">
      <c r="A31" s="39"/>
      <c r="B31" s="40"/>
      <c r="C31" s="40" t="str">
        <f>'[1]9'!C27</f>
        <v>19. SALASSAE</v>
      </c>
      <c r="D31" s="41">
        <v>98</v>
      </c>
      <c r="E31" s="41">
        <v>114</v>
      </c>
      <c r="F31" s="42">
        <f t="shared" si="6"/>
        <v>212</v>
      </c>
      <c r="G31" s="43">
        <v>103</v>
      </c>
      <c r="H31" s="44">
        <f t="shared" si="0"/>
        <v>105.10204081632652</v>
      </c>
      <c r="I31" s="43">
        <v>81</v>
      </c>
      <c r="J31" s="44">
        <f t="shared" si="7"/>
        <v>71.05263157894737</v>
      </c>
      <c r="K31" s="43">
        <f t="shared" si="1"/>
        <v>184</v>
      </c>
      <c r="L31" s="44">
        <f t="shared" si="8"/>
        <v>86.79245283018868</v>
      </c>
      <c r="M31" s="43">
        <v>0</v>
      </c>
      <c r="N31" s="44">
        <f t="shared" si="12"/>
        <v>0</v>
      </c>
      <c r="O31" s="43">
        <v>0</v>
      </c>
      <c r="P31" s="44">
        <f t="shared" si="9"/>
        <v>0</v>
      </c>
      <c r="Q31" s="43">
        <f t="shared" si="2"/>
        <v>0</v>
      </c>
      <c r="R31" s="44">
        <f t="shared" si="10"/>
        <v>0</v>
      </c>
      <c r="S31" s="43">
        <v>109</v>
      </c>
      <c r="T31" s="44">
        <f t="shared" si="11"/>
        <v>111.22448979591837</v>
      </c>
      <c r="U31" s="43">
        <v>100</v>
      </c>
      <c r="V31" s="45">
        <f t="shared" si="3"/>
        <v>87.719298245614027</v>
      </c>
      <c r="W31" s="43">
        <f t="shared" si="4"/>
        <v>209</v>
      </c>
      <c r="X31" s="46">
        <f t="shared" si="5"/>
        <v>98.584905660377359</v>
      </c>
    </row>
    <row r="32" spans="1:24" ht="20.100000000000001" customHeight="1" x14ac:dyDescent="0.25">
      <c r="A32" s="47">
        <f>'[1]9'!A28</f>
        <v>10</v>
      </c>
      <c r="B32" s="48" t="str">
        <f>'[1]9'!B28</f>
        <v>RILAU ALE</v>
      </c>
      <c r="C32" s="48" t="str">
        <f>'[1]9'!C28</f>
        <v>20.BONTO BANGUN</v>
      </c>
      <c r="D32" s="49">
        <v>351</v>
      </c>
      <c r="E32" s="49">
        <v>315</v>
      </c>
      <c r="F32" s="50">
        <f t="shared" si="6"/>
        <v>666</v>
      </c>
      <c r="G32" s="51">
        <v>303</v>
      </c>
      <c r="H32" s="52">
        <f t="shared" si="0"/>
        <v>86.324786324786331</v>
      </c>
      <c r="I32" s="51">
        <v>308</v>
      </c>
      <c r="J32" s="52">
        <f t="shared" si="7"/>
        <v>97.777777777777771</v>
      </c>
      <c r="K32" s="51">
        <f t="shared" si="1"/>
        <v>611</v>
      </c>
      <c r="L32" s="52">
        <f t="shared" si="8"/>
        <v>91.741741741741748</v>
      </c>
      <c r="M32" s="51">
        <v>0</v>
      </c>
      <c r="N32" s="52">
        <f t="shared" si="12"/>
        <v>0</v>
      </c>
      <c r="O32" s="51">
        <v>0</v>
      </c>
      <c r="P32" s="52">
        <f t="shared" si="9"/>
        <v>0</v>
      </c>
      <c r="Q32" s="51">
        <f t="shared" si="2"/>
        <v>0</v>
      </c>
      <c r="R32" s="52">
        <f t="shared" si="10"/>
        <v>0</v>
      </c>
      <c r="S32" s="51">
        <v>260</v>
      </c>
      <c r="T32" s="52">
        <f t="shared" si="11"/>
        <v>74.074074074074076</v>
      </c>
      <c r="U32" s="51">
        <v>291</v>
      </c>
      <c r="V32" s="53">
        <f t="shared" si="3"/>
        <v>92.38095238095238</v>
      </c>
      <c r="W32" s="51">
        <f t="shared" si="4"/>
        <v>551</v>
      </c>
      <c r="X32" s="54">
        <f t="shared" si="5"/>
        <v>82.732732732732728</v>
      </c>
    </row>
    <row r="33" spans="1:24" ht="27" customHeight="1" x14ac:dyDescent="0.25">
      <c r="A33" s="55" t="s">
        <v>41</v>
      </c>
      <c r="B33" s="56"/>
      <c r="C33" s="56"/>
      <c r="D33" s="57">
        <f>SUM(D13:D32)</f>
        <v>3351</v>
      </c>
      <c r="E33" s="57">
        <f>SUM(E13:E32)</f>
        <v>3494</v>
      </c>
      <c r="F33" s="58">
        <f>SUM(F13:F32)</f>
        <v>6845</v>
      </c>
      <c r="G33" s="59">
        <f>SUM(G13:G32)</f>
        <v>2584</v>
      </c>
      <c r="H33" s="60">
        <f>G33/D33*100</f>
        <v>77.111310056699494</v>
      </c>
      <c r="I33" s="59">
        <f>SUM(I13:I32)</f>
        <v>2471</v>
      </c>
      <c r="J33" s="60">
        <f>I33/E33*100</f>
        <v>70.721236405266168</v>
      </c>
      <c r="K33" s="59">
        <f>SUM(K13:K32)</f>
        <v>5055</v>
      </c>
      <c r="L33" s="60">
        <f>K33/F33*100</f>
        <v>73.849525200876556</v>
      </c>
      <c r="M33" s="59">
        <f>SUM(M13:M32)</f>
        <v>293</v>
      </c>
      <c r="N33" s="60">
        <f>M33/D33*100</f>
        <v>8.7436586093703372</v>
      </c>
      <c r="O33" s="59">
        <f>SUM(O13:O32)</f>
        <v>253</v>
      </c>
      <c r="P33" s="60">
        <f>O33/E33*100</f>
        <v>7.2409845449341734</v>
      </c>
      <c r="Q33" s="59">
        <f>SUM(Q13:Q32)</f>
        <v>546</v>
      </c>
      <c r="R33" s="60">
        <f>Q33/F33*100</f>
        <v>7.976625273922572</v>
      </c>
      <c r="S33" s="59">
        <f>SUM(S13:S32)</f>
        <v>2892</v>
      </c>
      <c r="T33" s="60">
        <f>S33/D33*100</f>
        <v>86.302596239928377</v>
      </c>
      <c r="U33" s="59">
        <f>SUM(U13:U32)</f>
        <v>2842</v>
      </c>
      <c r="V33" s="61">
        <f>U33/E33*100</f>
        <v>81.339439038351458</v>
      </c>
      <c r="W33" s="59">
        <f>SUM(W13:W32)</f>
        <v>5734</v>
      </c>
      <c r="X33" s="62">
        <f>W33/F33*100</f>
        <v>83.769174579985389</v>
      </c>
    </row>
    <row r="34" spans="1:24" x14ac:dyDescent="0.25">
      <c r="A34" s="63"/>
      <c r="B34" s="63"/>
      <c r="C34" s="63"/>
      <c r="D34" s="63"/>
      <c r="E34" s="63"/>
      <c r="V34" s="64"/>
    </row>
    <row r="35" spans="1:24" x14ac:dyDescent="0.25">
      <c r="A35" s="65" t="s">
        <v>42</v>
      </c>
    </row>
  </sheetData>
  <mergeCells count="18">
    <mergeCell ref="U10:V10"/>
    <mergeCell ref="W10:X10"/>
    <mergeCell ref="I10:J10"/>
    <mergeCell ref="K10:L10"/>
    <mergeCell ref="M10:N10"/>
    <mergeCell ref="O10:P10"/>
    <mergeCell ref="Q10:R10"/>
    <mergeCell ref="S10:T10"/>
    <mergeCell ref="A7:A11"/>
    <mergeCell ref="B7:B11"/>
    <mergeCell ref="C7:C11"/>
    <mergeCell ref="D7:F10"/>
    <mergeCell ref="G7:X7"/>
    <mergeCell ref="G8:R8"/>
    <mergeCell ref="S8:X9"/>
    <mergeCell ref="G9:L9"/>
    <mergeCell ref="M9:R9"/>
    <mergeCell ref="G10:H10"/>
  </mergeCells>
  <printOptions horizontalCentered="1"/>
  <pageMargins left="0.81" right="0.8" top="1.1499999999999999" bottom="0.9" header="0" footer="0"/>
  <pageSetup paperSize="9" scale="46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2024-10-02T01:44:21Z</dcterms:created>
  <dcterms:modified xsi:type="dcterms:W3CDTF">2024-10-02T01:51:58Z</dcterms:modified>
</cp:coreProperties>
</file>