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42 CAKUPAN PELAYANAN KESEHATAN BALITA MENURUT JENIS KELAMIN\"/>
    </mc:Choice>
  </mc:AlternateContent>
  <xr:revisionPtr revIDLastSave="0" documentId="8_{B3B62E32-E026-415A-AF78-DF3787E24105}" xr6:coauthVersionLast="47" xr6:coauthVersionMax="47" xr10:uidLastSave="{00000000-0000-0000-0000-000000000000}"/>
  <bookViews>
    <workbookView xWindow="-108" yWindow="-108" windowWidth="23256" windowHeight="12456" xr2:uid="{B5E15080-6A4E-4EC8-88C7-4FA38EE65F5C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J32" i="1"/>
  <c r="K32" i="1" s="1"/>
  <c r="H32" i="1"/>
  <c r="I32" i="1" s="1"/>
  <c r="F32" i="1"/>
  <c r="G32" i="1" s="1"/>
  <c r="E32" i="1"/>
  <c r="D32" i="1"/>
  <c r="M31" i="1"/>
  <c r="K31" i="1"/>
  <c r="I31" i="1"/>
  <c r="G31" i="1"/>
  <c r="M30" i="1"/>
  <c r="K30" i="1"/>
  <c r="I30" i="1"/>
  <c r="G30" i="1"/>
  <c r="M29" i="1"/>
  <c r="K29" i="1"/>
  <c r="I29" i="1"/>
  <c r="G29" i="1"/>
  <c r="M28" i="1"/>
  <c r="K28" i="1"/>
  <c r="I28" i="1"/>
  <c r="G28" i="1"/>
  <c r="M27" i="1"/>
  <c r="K27" i="1"/>
  <c r="I27" i="1"/>
  <c r="G27" i="1"/>
  <c r="M26" i="1"/>
  <c r="K26" i="1"/>
  <c r="I26" i="1"/>
  <c r="G26" i="1"/>
  <c r="M25" i="1"/>
  <c r="K25" i="1"/>
  <c r="I25" i="1"/>
  <c r="G25" i="1"/>
  <c r="M24" i="1"/>
  <c r="K24" i="1"/>
  <c r="I24" i="1"/>
  <c r="G24" i="1"/>
  <c r="M23" i="1"/>
  <c r="K23" i="1"/>
  <c r="I23" i="1"/>
  <c r="G23" i="1"/>
  <c r="M22" i="1"/>
  <c r="K22" i="1"/>
  <c r="I22" i="1"/>
  <c r="G22" i="1"/>
  <c r="M21" i="1"/>
  <c r="K21" i="1"/>
  <c r="I21" i="1"/>
  <c r="G21" i="1"/>
  <c r="M20" i="1"/>
  <c r="K20" i="1"/>
  <c r="I20" i="1"/>
  <c r="G20" i="1"/>
  <c r="M19" i="1"/>
  <c r="K19" i="1"/>
  <c r="I19" i="1"/>
  <c r="G19" i="1"/>
  <c r="M18" i="1"/>
  <c r="K18" i="1"/>
  <c r="I18" i="1"/>
  <c r="G18" i="1"/>
  <c r="M17" i="1"/>
  <c r="K17" i="1"/>
  <c r="I17" i="1"/>
  <c r="G17" i="1"/>
  <c r="M16" i="1"/>
  <c r="M32" i="1" s="1"/>
  <c r="K16" i="1"/>
  <c r="I16" i="1"/>
  <c r="G16" i="1"/>
  <c r="M15" i="1"/>
  <c r="K15" i="1"/>
  <c r="I15" i="1"/>
  <c r="G15" i="1"/>
  <c r="M14" i="1"/>
  <c r="K14" i="1"/>
  <c r="I14" i="1"/>
  <c r="G14" i="1"/>
  <c r="M13" i="1"/>
  <c r="K13" i="1"/>
  <c r="I13" i="1"/>
  <c r="G13" i="1"/>
  <c r="M12" i="1"/>
  <c r="K12" i="1"/>
  <c r="I12" i="1"/>
  <c r="G12" i="1"/>
  <c r="M11" i="1"/>
  <c r="K11" i="1"/>
  <c r="I11" i="1"/>
  <c r="G11" i="1"/>
  <c r="A5" i="1"/>
  <c r="A4" i="1"/>
</calcChain>
</file>

<file path=xl/sharedStrings.xml><?xml version="1.0" encoding="utf-8"?>
<sst xmlns="http://schemas.openxmlformats.org/spreadsheetml/2006/main" count="53" uniqueCount="42">
  <si>
    <t>TABEL 46</t>
  </si>
  <si>
    <t xml:space="preserve"> </t>
  </si>
  <si>
    <t>CAKUPAN PELAYANAN KESEHATAN BALITA MENURUT JENIS KELAMIN, KECAMATAN, DAN PUSKESMAS</t>
  </si>
  <si>
    <t>NO</t>
  </si>
  <si>
    <t>KECAMATAN</t>
  </si>
  <si>
    <t>PUSKESMAS</t>
  </si>
  <si>
    <t>SASARAN BALITA (USIA 0-59 BULAN)</t>
  </si>
  <si>
    <t>SASARAN ANAK BALITA (USIA 12-59 BULAN)</t>
  </si>
  <si>
    <t>BALITA MEMILIKI BUKU KIA</t>
  </si>
  <si>
    <t>BALITA DIPANTAU PERTUMBUHAN DAN PERKEMBANGAN</t>
  </si>
  <si>
    <t>BALITA DILAYANI SDIDTK</t>
  </si>
  <si>
    <t>BALITA DILAYANI MTBS</t>
  </si>
  <si>
    <t>JUMLAH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</si>
  <si>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</si>
  <si>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</si>
  <si>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</si>
  <si>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</si>
  <si>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</si>
  <si>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</si>
  <si>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</si>
  <si>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</si>
  <si>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</si>
  <si>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</si>
  <si>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</si>
  <si>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</si>
  <si>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</si>
  <si>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</si>
  <si>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</si>
  <si>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</si>
  <si>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</si>
  <si>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</si>
  <si>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</si>
  <si>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</si>
  <si>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</si>
  <si>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</si>
  <si>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</si>
  <si>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</si>
  <si>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</si>
  <si>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</si>
  <si>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</si>
  <si>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</si>
  <si>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 xml:space="preserve">Sumber: ………. (sebutkan)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</si>
</sst>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2" fillId="2" borderId="23" xfId="0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Juknis%20Profil%20Kes%202023%20Baru.xlsb" TargetMode="External"/><Relationship Id="rId1" Type="http://schemas.openxmlformats.org/officeDocument/2006/relationships/externalLinkPath" Target="/2024%20SATU%20DATA%20INDONESIA/SDI%20DINKES%202024/000%20LAMPIRAN%20PROFIL%20DINAS%20KESEHATAN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579A8-ED13-40DD-9749-D254F8D7E1A1}">
  <sheetPr>
    <tabColor rgb="FFFF0000"/>
    <pageSetUpPr fitToPage="1"/>
  </sheetPr>
  <dimension ref="A1:Z998"/>
  <sheetViews>
    <sheetView tabSelected="1" view="pageBreakPreview" zoomScale="90" zoomScaleNormal="100" zoomScaleSheetLayoutView="90" workbookViewId="0">
      <pane xSplit="3" ySplit="9" topLeftCell="D13" activePane="bottomRight" state="frozen"/>
      <selection pane="topRight" activeCell="D1" sqref="D1"/>
      <selection pane="bottomLeft" activeCell="A10" sqref="A10"/>
      <selection pane="bottomRight" activeCell="B18" sqref="B18"/>
    </sheetView>
  </sheetViews>
  <sheetFormatPr defaultColWidth="14.44140625" defaultRowHeight="15" customHeight="1" x14ac:dyDescent="0.3"/>
  <cols>
    <col min="1" max="1" width="5.6640625" customWidth="1"/>
    <col min="2" max="2" width="24" customWidth="1"/>
    <col min="3" max="3" width="24.33203125" customWidth="1"/>
    <col min="4" max="5" width="25.6640625" customWidth="1"/>
    <col min="6" max="13" width="15.6640625" customWidth="1"/>
    <col min="14" max="14" width="9.33203125" customWidth="1"/>
    <col min="15" max="18" width="8.33203125" customWidth="1"/>
    <col min="19" max="19" width="9.33203125" customWidth="1"/>
    <col min="20" max="20" width="8.33203125" customWidth="1"/>
    <col min="21" max="21" width="9.33203125" customWidth="1"/>
    <col min="22" max="22" width="8.33203125" customWidth="1"/>
    <col min="23" max="23" width="9.33203125" customWidth="1"/>
    <col min="24" max="24" width="8.33203125" customWidth="1"/>
    <col min="25" max="26" width="21.6640625" customWidth="1"/>
  </cols>
  <sheetData>
    <row r="1" spans="1:26" ht="15.6" x14ac:dyDescent="0.3">
      <c r="A1" s="1" t="s">
        <v>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8" x14ac:dyDescent="0.3">
      <c r="A4" s="6" t="str">
        <f>'[1]1'!$A$5</f>
        <v>KABUPATEN  BULUKUMBA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5"/>
      <c r="Z4" s="5"/>
    </row>
    <row r="5" spans="1:26" ht="16.8" x14ac:dyDescent="0.3">
      <c r="A5" s="6" t="str">
        <f>'[1]1'!$A$6</f>
        <v>TAHUN 2023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5"/>
      <c r="Z5" s="5"/>
    </row>
    <row r="6" spans="1:26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4.25" customHeight="1" x14ac:dyDescent="0.3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9" t="s">
        <v>8</v>
      </c>
      <c r="G7" s="10"/>
      <c r="H7" s="9" t="s">
        <v>9</v>
      </c>
      <c r="I7" s="10"/>
      <c r="J7" s="9" t="s">
        <v>10</v>
      </c>
      <c r="K7" s="10"/>
      <c r="L7" s="9" t="s">
        <v>11</v>
      </c>
      <c r="M7" s="10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4.25" customHeight="1" x14ac:dyDescent="0.3">
      <c r="A8" s="11"/>
      <c r="B8" s="11"/>
      <c r="C8" s="11"/>
      <c r="D8" s="11"/>
      <c r="E8" s="11"/>
      <c r="F8" s="12"/>
      <c r="G8" s="13"/>
      <c r="H8" s="12"/>
      <c r="I8" s="13"/>
      <c r="J8" s="12"/>
      <c r="K8" s="13"/>
      <c r="L8" s="12"/>
      <c r="M8" s="13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6" x14ac:dyDescent="0.3">
      <c r="A9" s="14"/>
      <c r="B9" s="14"/>
      <c r="C9" s="14"/>
      <c r="D9" s="14"/>
      <c r="E9" s="14"/>
      <c r="F9" s="15" t="s">
        <v>12</v>
      </c>
      <c r="G9" s="15" t="s">
        <v>13</v>
      </c>
      <c r="H9" s="15" t="s">
        <v>12</v>
      </c>
      <c r="I9" s="15" t="s">
        <v>13</v>
      </c>
      <c r="J9" s="15" t="s">
        <v>12</v>
      </c>
      <c r="K9" s="15" t="s">
        <v>13</v>
      </c>
      <c r="L9" s="15" t="s">
        <v>12</v>
      </c>
      <c r="M9" s="15" t="s">
        <v>13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3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  <c r="L10" s="16">
        <v>12</v>
      </c>
      <c r="M10" s="16">
        <v>13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9.5" customHeight="1" x14ac:dyDescent="0.3">
      <c r="A11" s="18">
        <v>1</v>
      </c>
      <c r="B11" s="19" t="s">
        <v>14</v>
      </c>
      <c r="C11" s="20" t="s">
        <v>15</v>
      </c>
      <c r="D11" s="21">
        <v>2768</v>
      </c>
      <c r="E11" s="22">
        <v>2303</v>
      </c>
      <c r="F11" s="22">
        <v>1981</v>
      </c>
      <c r="G11" s="23">
        <f t="shared" ref="G11:G17" si="0">F11/$D11*100</f>
        <v>71.567919075144502</v>
      </c>
      <c r="H11" s="22">
        <v>1175</v>
      </c>
      <c r="I11" s="23">
        <f t="shared" ref="I11:I31" si="1">H11/$D11*100</f>
        <v>42.449421965317917</v>
      </c>
      <c r="J11" s="22">
        <v>43</v>
      </c>
      <c r="K11" s="23">
        <f t="shared" ref="K11:M31" si="2">J11/$E11*100</f>
        <v>1.8671298306556665</v>
      </c>
      <c r="L11" s="22">
        <v>707</v>
      </c>
      <c r="M11" s="23">
        <f t="shared" si="2"/>
        <v>30.69908814589666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3">
      <c r="A12" s="24"/>
      <c r="B12" s="25"/>
      <c r="C12" s="26" t="s">
        <v>16</v>
      </c>
      <c r="D12" s="27">
        <v>2615</v>
      </c>
      <c r="E12" s="28">
        <v>2170</v>
      </c>
      <c r="F12" s="28">
        <v>1622</v>
      </c>
      <c r="G12" s="29">
        <f t="shared" si="0"/>
        <v>62.026768642447415</v>
      </c>
      <c r="H12" s="28">
        <v>947</v>
      </c>
      <c r="I12" s="29">
        <f t="shared" si="1"/>
        <v>36.214149139579348</v>
      </c>
      <c r="J12" s="28">
        <v>720</v>
      </c>
      <c r="K12" s="29">
        <f t="shared" si="2"/>
        <v>33.179723502304149</v>
      </c>
      <c r="L12" s="28">
        <v>597</v>
      </c>
      <c r="M12" s="29">
        <f t="shared" si="2"/>
        <v>27.511520737327189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3">
      <c r="A13" s="30"/>
      <c r="B13" s="31"/>
      <c r="C13" s="26" t="s">
        <v>17</v>
      </c>
      <c r="D13" s="27">
        <v>2585</v>
      </c>
      <c r="E13" s="28">
        <v>2130</v>
      </c>
      <c r="F13" s="28">
        <v>2146</v>
      </c>
      <c r="G13" s="29">
        <f t="shared" si="0"/>
        <v>83.0174081237911</v>
      </c>
      <c r="H13" s="28">
        <v>1270</v>
      </c>
      <c r="I13" s="29">
        <f t="shared" si="1"/>
        <v>49.129593810444874</v>
      </c>
      <c r="J13" s="28">
        <v>0</v>
      </c>
      <c r="K13" s="29">
        <f t="shared" si="2"/>
        <v>0</v>
      </c>
      <c r="L13" s="28">
        <v>376</v>
      </c>
      <c r="M13" s="29">
        <f t="shared" si="2"/>
        <v>17.652582159624412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3">
      <c r="A14" s="32">
        <v>2</v>
      </c>
      <c r="B14" s="33" t="s">
        <v>18</v>
      </c>
      <c r="C14" s="26" t="s">
        <v>19</v>
      </c>
      <c r="D14" s="27">
        <v>1515</v>
      </c>
      <c r="E14" s="28">
        <v>1255</v>
      </c>
      <c r="F14" s="28">
        <v>954</v>
      </c>
      <c r="G14" s="29">
        <f t="shared" si="0"/>
        <v>62.970297029702969</v>
      </c>
      <c r="H14" s="28">
        <v>491</v>
      </c>
      <c r="I14" s="29">
        <f t="shared" si="1"/>
        <v>32.409240924092408</v>
      </c>
      <c r="J14" s="28">
        <v>264</v>
      </c>
      <c r="K14" s="29">
        <f t="shared" si="2"/>
        <v>21.035856573705182</v>
      </c>
      <c r="L14" s="28">
        <v>122</v>
      </c>
      <c r="M14" s="29">
        <f t="shared" si="2"/>
        <v>9.7211155378486058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3">
      <c r="A15" s="30"/>
      <c r="B15" s="31"/>
      <c r="C15" s="26" t="s">
        <v>20</v>
      </c>
      <c r="D15" s="27">
        <v>1743</v>
      </c>
      <c r="E15" s="28">
        <v>1458</v>
      </c>
      <c r="F15" s="28">
        <v>1380</v>
      </c>
      <c r="G15" s="29">
        <f t="shared" si="0"/>
        <v>79.17383820998279</v>
      </c>
      <c r="H15" s="28">
        <v>853</v>
      </c>
      <c r="I15" s="29">
        <f t="shared" si="1"/>
        <v>48.938611589213998</v>
      </c>
      <c r="J15" s="28">
        <v>0</v>
      </c>
      <c r="K15" s="29">
        <f t="shared" si="2"/>
        <v>0</v>
      </c>
      <c r="L15" s="28">
        <v>653</v>
      </c>
      <c r="M15" s="29">
        <f t="shared" si="2"/>
        <v>44.787379972565155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3">
      <c r="A16" s="34">
        <v>3</v>
      </c>
      <c r="B16" s="35" t="s">
        <v>21</v>
      </c>
      <c r="C16" s="26" t="s">
        <v>22</v>
      </c>
      <c r="D16" s="27">
        <v>5820</v>
      </c>
      <c r="E16" s="28">
        <v>4870</v>
      </c>
      <c r="F16" s="28">
        <v>3693</v>
      </c>
      <c r="G16" s="29">
        <f t="shared" si="0"/>
        <v>63.453608247422679</v>
      </c>
      <c r="H16" s="28">
        <v>1747</v>
      </c>
      <c r="I16" s="29">
        <f t="shared" si="1"/>
        <v>30.017182130584192</v>
      </c>
      <c r="J16" s="28">
        <v>2019</v>
      </c>
      <c r="K16" s="29">
        <f t="shared" si="2"/>
        <v>41.457905544147842</v>
      </c>
      <c r="L16" s="28">
        <v>3468</v>
      </c>
      <c r="M16" s="29">
        <f t="shared" si="2"/>
        <v>71.21149897330595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3">
      <c r="A17" s="32">
        <v>4</v>
      </c>
      <c r="B17" s="33" t="s">
        <v>23</v>
      </c>
      <c r="C17" s="26" t="s">
        <v>23</v>
      </c>
      <c r="D17" s="27">
        <v>3102</v>
      </c>
      <c r="E17" s="28">
        <v>2666</v>
      </c>
      <c r="F17" s="28">
        <v>2469</v>
      </c>
      <c r="G17" s="29">
        <f t="shared" si="0"/>
        <v>79.593810444874279</v>
      </c>
      <c r="H17" s="28">
        <v>1697</v>
      </c>
      <c r="I17" s="29">
        <f t="shared" si="1"/>
        <v>54.706640876853641</v>
      </c>
      <c r="J17" s="28">
        <v>4044</v>
      </c>
      <c r="K17" s="29">
        <f t="shared" si="2"/>
        <v>151.68792198049513</v>
      </c>
      <c r="L17" s="28">
        <v>957</v>
      </c>
      <c r="M17" s="29">
        <f t="shared" si="2"/>
        <v>35.896474118529632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3">
      <c r="A18" s="24"/>
      <c r="B18" s="25"/>
      <c r="C18" s="26" t="s">
        <v>24</v>
      </c>
      <c r="D18" s="27">
        <v>579</v>
      </c>
      <c r="E18" s="28">
        <v>491</v>
      </c>
      <c r="F18" s="28">
        <v>415</v>
      </c>
      <c r="G18" s="29">
        <f t="shared" ref="G18:G31" si="3">F18/$E18*100</f>
        <v>84.521384928716898</v>
      </c>
      <c r="H18" s="28">
        <v>267</v>
      </c>
      <c r="I18" s="29">
        <f t="shared" si="1"/>
        <v>46.1139896373057</v>
      </c>
      <c r="J18" s="28">
        <v>789</v>
      </c>
      <c r="K18" s="29">
        <f t="shared" si="2"/>
        <v>160.69246435845216</v>
      </c>
      <c r="L18" s="28">
        <v>255</v>
      </c>
      <c r="M18" s="29">
        <f t="shared" si="2"/>
        <v>51.934826883910389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3">
      <c r="A19" s="30"/>
      <c r="B19" s="31"/>
      <c r="C19" s="26" t="s">
        <v>25</v>
      </c>
      <c r="D19" s="27">
        <v>1056</v>
      </c>
      <c r="E19" s="28">
        <v>881</v>
      </c>
      <c r="F19" s="28">
        <v>464</v>
      </c>
      <c r="G19" s="29">
        <f t="shared" si="3"/>
        <v>52.667423382519864</v>
      </c>
      <c r="H19" s="28">
        <v>205</v>
      </c>
      <c r="I19" s="29">
        <f t="shared" si="1"/>
        <v>19.412878787878789</v>
      </c>
      <c r="J19" s="28">
        <v>0</v>
      </c>
      <c r="K19" s="29">
        <f t="shared" si="2"/>
        <v>0</v>
      </c>
      <c r="L19" s="28">
        <v>288</v>
      </c>
      <c r="M19" s="29">
        <f t="shared" si="2"/>
        <v>32.69012485811578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3">
      <c r="A20" s="34">
        <v>5</v>
      </c>
      <c r="B20" s="35" t="s">
        <v>26</v>
      </c>
      <c r="C20" s="26" t="s">
        <v>26</v>
      </c>
      <c r="D20" s="27">
        <v>2707</v>
      </c>
      <c r="E20" s="28">
        <v>2252</v>
      </c>
      <c r="F20" s="28">
        <v>1843</v>
      </c>
      <c r="G20" s="29">
        <f t="shared" si="3"/>
        <v>81.838365896980463</v>
      </c>
      <c r="H20" s="28">
        <v>1038</v>
      </c>
      <c r="I20" s="29">
        <f t="shared" si="1"/>
        <v>38.345031400073879</v>
      </c>
      <c r="J20" s="28">
        <v>160</v>
      </c>
      <c r="K20" s="29">
        <f t="shared" si="2"/>
        <v>7.104795737122557</v>
      </c>
      <c r="L20" s="28">
        <v>43</v>
      </c>
      <c r="M20" s="29">
        <f t="shared" si="2"/>
        <v>1.9094138543516874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3">
      <c r="A21" s="32">
        <v>6</v>
      </c>
      <c r="B21" s="33" t="s">
        <v>27</v>
      </c>
      <c r="C21" s="26" t="s">
        <v>27</v>
      </c>
      <c r="D21" s="27">
        <v>1192</v>
      </c>
      <c r="E21" s="28">
        <v>977</v>
      </c>
      <c r="F21" s="28">
        <v>652</v>
      </c>
      <c r="G21" s="29">
        <f t="shared" si="3"/>
        <v>66.734902763561919</v>
      </c>
      <c r="H21" s="28">
        <v>210</v>
      </c>
      <c r="I21" s="29">
        <f t="shared" si="1"/>
        <v>17.617449664429529</v>
      </c>
      <c r="J21" s="28">
        <v>0</v>
      </c>
      <c r="K21" s="29">
        <f t="shared" si="2"/>
        <v>0</v>
      </c>
      <c r="L21" s="28">
        <v>146</v>
      </c>
      <c r="M21" s="29">
        <f t="shared" si="2"/>
        <v>14.943705220061412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3">
      <c r="A22" s="30"/>
      <c r="B22" s="31"/>
      <c r="C22" s="26" t="s">
        <v>28</v>
      </c>
      <c r="D22" s="27">
        <v>1105</v>
      </c>
      <c r="E22" s="28">
        <v>920</v>
      </c>
      <c r="F22" s="28">
        <v>886</v>
      </c>
      <c r="G22" s="29">
        <f t="shared" si="3"/>
        <v>96.304347826086953</v>
      </c>
      <c r="H22" s="28">
        <v>485</v>
      </c>
      <c r="I22" s="29">
        <f t="shared" si="1"/>
        <v>43.891402714932127</v>
      </c>
      <c r="J22" s="28">
        <v>657</v>
      </c>
      <c r="K22" s="29">
        <f t="shared" si="2"/>
        <v>71.413043478260875</v>
      </c>
      <c r="L22" s="28">
        <v>460</v>
      </c>
      <c r="M22" s="29">
        <f t="shared" si="2"/>
        <v>50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3">
      <c r="A23" s="32">
        <v>7</v>
      </c>
      <c r="B23" s="33" t="s">
        <v>29</v>
      </c>
      <c r="C23" s="26" t="s">
        <v>29</v>
      </c>
      <c r="D23" s="27">
        <v>1718</v>
      </c>
      <c r="E23" s="28">
        <v>1423</v>
      </c>
      <c r="F23" s="28">
        <v>879</v>
      </c>
      <c r="G23" s="29">
        <f t="shared" si="3"/>
        <v>61.7709065354884</v>
      </c>
      <c r="H23" s="28">
        <v>393</v>
      </c>
      <c r="I23" s="29">
        <f t="shared" si="1"/>
        <v>22.875436554132715</v>
      </c>
      <c r="J23" s="28">
        <v>0</v>
      </c>
      <c r="K23" s="29">
        <f t="shared" si="2"/>
        <v>0</v>
      </c>
      <c r="L23" s="28">
        <v>416</v>
      </c>
      <c r="M23" s="29">
        <f t="shared" si="2"/>
        <v>29.234012649332396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3">
      <c r="A24" s="30"/>
      <c r="B24" s="31"/>
      <c r="C24" s="26" t="s">
        <v>30</v>
      </c>
      <c r="D24" s="27">
        <v>890</v>
      </c>
      <c r="E24" s="28">
        <v>745</v>
      </c>
      <c r="F24" s="28">
        <v>898</v>
      </c>
      <c r="G24" s="29">
        <f t="shared" si="3"/>
        <v>120.53691275167786</v>
      </c>
      <c r="H24" s="28">
        <v>549</v>
      </c>
      <c r="I24" s="29">
        <f t="shared" si="1"/>
        <v>61.68539325842697</v>
      </c>
      <c r="J24" s="28">
        <v>0</v>
      </c>
      <c r="K24" s="29">
        <f t="shared" si="2"/>
        <v>0</v>
      </c>
      <c r="L24" s="28">
        <v>105</v>
      </c>
      <c r="M24" s="29">
        <f t="shared" si="2"/>
        <v>14.093959731543624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3">
      <c r="A25" s="32">
        <v>8</v>
      </c>
      <c r="B25" s="33" t="s">
        <v>31</v>
      </c>
      <c r="C25" s="26" t="s">
        <v>31</v>
      </c>
      <c r="D25" s="27">
        <v>2117</v>
      </c>
      <c r="E25" s="28">
        <v>1747</v>
      </c>
      <c r="F25" s="28">
        <v>935</v>
      </c>
      <c r="G25" s="29">
        <f t="shared" si="3"/>
        <v>53.520320549513457</v>
      </c>
      <c r="H25" s="28">
        <v>336</v>
      </c>
      <c r="I25" s="29">
        <f t="shared" si="1"/>
        <v>15.871516296646199</v>
      </c>
      <c r="J25" s="28">
        <v>560</v>
      </c>
      <c r="K25" s="29">
        <f t="shared" si="2"/>
        <v>32.054951345163133</v>
      </c>
      <c r="L25" s="28">
        <v>305</v>
      </c>
      <c r="M25" s="29">
        <f t="shared" si="2"/>
        <v>17.458500286204924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3">
      <c r="A26" s="24"/>
      <c r="B26" s="25"/>
      <c r="C26" s="26" t="s">
        <v>32</v>
      </c>
      <c r="D26" s="27">
        <v>1891</v>
      </c>
      <c r="E26" s="28">
        <v>1566</v>
      </c>
      <c r="F26" s="28">
        <v>1517</v>
      </c>
      <c r="G26" s="29">
        <f t="shared" si="3"/>
        <v>96.871008939974459</v>
      </c>
      <c r="H26" s="28">
        <v>916</v>
      </c>
      <c r="I26" s="29">
        <f t="shared" si="1"/>
        <v>48.439978847170813</v>
      </c>
      <c r="J26" s="28">
        <v>698</v>
      </c>
      <c r="K26" s="29">
        <f t="shared" si="2"/>
        <v>44.572158365261814</v>
      </c>
      <c r="L26" s="28">
        <v>187</v>
      </c>
      <c r="M26" s="29">
        <f t="shared" si="2"/>
        <v>11.94125159642401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3">
      <c r="A27" s="30"/>
      <c r="B27" s="31"/>
      <c r="C27" s="26" t="s">
        <v>33</v>
      </c>
      <c r="D27" s="27">
        <v>1177</v>
      </c>
      <c r="E27" s="28">
        <v>992</v>
      </c>
      <c r="F27" s="28">
        <v>1476</v>
      </c>
      <c r="G27" s="29">
        <f t="shared" si="3"/>
        <v>148.79032258064515</v>
      </c>
      <c r="H27" s="28">
        <v>481</v>
      </c>
      <c r="I27" s="29">
        <f t="shared" si="1"/>
        <v>40.866610025488534</v>
      </c>
      <c r="J27" s="28">
        <v>0</v>
      </c>
      <c r="K27" s="29">
        <f t="shared" si="2"/>
        <v>0</v>
      </c>
      <c r="L27" s="28">
        <v>67</v>
      </c>
      <c r="M27" s="29">
        <f t="shared" si="2"/>
        <v>6.754032258064516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3">
      <c r="A28" s="32">
        <v>9</v>
      </c>
      <c r="B28" s="33" t="s">
        <v>34</v>
      </c>
      <c r="C28" s="26" t="s">
        <v>35</v>
      </c>
      <c r="D28" s="27">
        <v>2824</v>
      </c>
      <c r="E28" s="28">
        <v>2326</v>
      </c>
      <c r="F28" s="28">
        <v>2095</v>
      </c>
      <c r="G28" s="29">
        <f t="shared" si="3"/>
        <v>90.068787618228725</v>
      </c>
      <c r="H28" s="28">
        <v>1007</v>
      </c>
      <c r="I28" s="29">
        <f t="shared" si="1"/>
        <v>35.658640226628897</v>
      </c>
      <c r="J28" s="28">
        <v>813</v>
      </c>
      <c r="K28" s="29">
        <f t="shared" si="2"/>
        <v>34.952708512467758</v>
      </c>
      <c r="L28" s="28">
        <v>459</v>
      </c>
      <c r="M28" s="29">
        <f t="shared" si="2"/>
        <v>19.733447979363714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3">
      <c r="A29" s="24"/>
      <c r="B29" s="25"/>
      <c r="C29" s="26" t="s">
        <v>36</v>
      </c>
      <c r="D29" s="27">
        <v>1330</v>
      </c>
      <c r="E29" s="28">
        <v>1115</v>
      </c>
      <c r="F29" s="28">
        <v>684</v>
      </c>
      <c r="G29" s="29">
        <f t="shared" si="3"/>
        <v>61.345291479820631</v>
      </c>
      <c r="H29" s="28">
        <v>353</v>
      </c>
      <c r="I29" s="29">
        <f t="shared" si="1"/>
        <v>26.541353383458649</v>
      </c>
      <c r="J29" s="28">
        <v>0</v>
      </c>
      <c r="K29" s="29">
        <f t="shared" si="2"/>
        <v>0</v>
      </c>
      <c r="L29" s="28">
        <v>173</v>
      </c>
      <c r="M29" s="29">
        <f t="shared" si="2"/>
        <v>15.515695067264573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3">
      <c r="A30" s="36"/>
      <c r="B30" s="37"/>
      <c r="C30" s="26" t="s">
        <v>37</v>
      </c>
      <c r="D30" s="27">
        <v>1434</v>
      </c>
      <c r="E30" s="28">
        <v>1187</v>
      </c>
      <c r="F30" s="28">
        <v>673</v>
      </c>
      <c r="G30" s="29">
        <f t="shared" si="3"/>
        <v>56.697556866048856</v>
      </c>
      <c r="H30" s="28">
        <v>436</v>
      </c>
      <c r="I30" s="29">
        <f t="shared" si="1"/>
        <v>30.404463040446306</v>
      </c>
      <c r="J30" s="28">
        <v>111</v>
      </c>
      <c r="K30" s="29">
        <f t="shared" si="2"/>
        <v>9.3513058129738837</v>
      </c>
      <c r="L30" s="28">
        <v>61</v>
      </c>
      <c r="M30" s="29">
        <f t="shared" si="2"/>
        <v>5.1390058972198824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3">
      <c r="A31" s="32">
        <v>10</v>
      </c>
      <c r="B31" s="33" t="s">
        <v>38</v>
      </c>
      <c r="C31" s="38" t="s">
        <v>39</v>
      </c>
      <c r="D31" s="39">
        <v>4275</v>
      </c>
      <c r="E31" s="40">
        <v>3525</v>
      </c>
      <c r="F31" s="40">
        <v>2373</v>
      </c>
      <c r="G31" s="41">
        <f t="shared" si="3"/>
        <v>67.319148936170208</v>
      </c>
      <c r="H31" s="40">
        <v>1357</v>
      </c>
      <c r="I31" s="41">
        <f t="shared" si="1"/>
        <v>31.742690058479532</v>
      </c>
      <c r="J31" s="40">
        <v>0</v>
      </c>
      <c r="K31" s="41">
        <f t="shared" si="2"/>
        <v>0</v>
      </c>
      <c r="L31" s="40">
        <v>212</v>
      </c>
      <c r="M31" s="41">
        <f t="shared" si="2"/>
        <v>6.0141843971631204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thickBot="1" x14ac:dyDescent="0.35">
      <c r="A32" s="42" t="s">
        <v>40</v>
      </c>
      <c r="B32" s="43"/>
      <c r="C32" s="44"/>
      <c r="D32" s="45">
        <f>SUM(D11:D31)</f>
        <v>44443</v>
      </c>
      <c r="E32" s="45">
        <f>SUM(E11:E31)</f>
        <v>36999</v>
      </c>
      <c r="F32" s="45">
        <f>SUM(F11:F31)</f>
        <v>30035</v>
      </c>
      <c r="G32" s="46">
        <f>F32/$E32*100</f>
        <v>81.177869672153307</v>
      </c>
      <c r="H32" s="45">
        <f>SUM(H11:H31)</f>
        <v>16213</v>
      </c>
      <c r="I32" s="47">
        <f>H32/$D32*100</f>
        <v>36.480435614157457</v>
      </c>
      <c r="J32" s="45">
        <f>SUM(J11:J31)</f>
        <v>10878</v>
      </c>
      <c r="K32" s="47">
        <f>J32/$E32*100</f>
        <v>29.400794616070701</v>
      </c>
      <c r="L32" s="45">
        <f>SUM(L11:L31)</f>
        <v>10057</v>
      </c>
      <c r="M32" s="47">
        <f>AVERAGE(M16:M31)</f>
        <v>24.029383360678473</v>
      </c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2"/>
      <c r="Z32" s="2"/>
    </row>
    <row r="33" spans="1:26" x14ac:dyDescent="0.3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50" t="s">
        <v>41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2">
    <mergeCell ref="J7:K8"/>
    <mergeCell ref="L7:M8"/>
    <mergeCell ref="A3:M3"/>
    <mergeCell ref="A4:M4"/>
    <mergeCell ref="A5:M5"/>
    <mergeCell ref="A7:A9"/>
    <mergeCell ref="B7:B9"/>
    <mergeCell ref="C7:C9"/>
    <mergeCell ref="D7:D9"/>
    <mergeCell ref="E7:E9"/>
    <mergeCell ref="F7:G8"/>
    <mergeCell ref="H7:I8"/>
  </mergeCells>
  <printOptions horizontalCentered="1"/>
  <pageMargins left="0.45" right="0.39" top="1.1417322834645669" bottom="0.9055118110236221" header="0" footer="0"/>
  <pageSetup paperSize="9" scale="6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2024-10-09T01:28:52Z</dcterms:created>
  <dcterms:modified xsi:type="dcterms:W3CDTF">2024-10-09T01:29:16Z</dcterms:modified>
</cp:coreProperties>
</file>