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ri laptop\sharing file\HAERIL ANWAR 2022\Bukti Dukung Walidata\2025\"/>
    </mc:Choice>
  </mc:AlternateContent>
  <xr:revisionPtr revIDLastSave="0" documentId="8_{F31E7195-AAF6-4989-8CC9-2C5D89BA61AB}" xr6:coauthVersionLast="47" xr6:coauthVersionMax="47" xr10:uidLastSave="{00000000-0000-0000-0000-000000000000}"/>
  <bookViews>
    <workbookView xWindow="-110" yWindow="-110" windowWidth="19420" windowHeight="10300" xr2:uid="{0C9E8B0B-4BB3-47BB-8357-9024780A1046}"/>
  </bookViews>
  <sheets>
    <sheet name="KAB" sheetId="1" r:id="rId1"/>
  </sheets>
  <externalReferences>
    <externalReference r:id="rId2"/>
  </externalReferences>
  <definedNames>
    <definedName name="_xlnm.Print_Area" localSheetId="0">KAB!$A$1:$S$30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2" i="1" l="1"/>
  <c r="P22" i="1"/>
  <c r="O22" i="1"/>
  <c r="L22" i="1"/>
  <c r="J22" i="1"/>
  <c r="I22" i="1"/>
  <c r="K22" i="1" s="1"/>
  <c r="H22" i="1"/>
  <c r="F22" i="1"/>
  <c r="E22" i="1"/>
  <c r="G22" i="1" s="1"/>
  <c r="D22" i="1"/>
  <c r="U21" i="1"/>
  <c r="O21" i="1" s="1"/>
  <c r="P21" i="1"/>
  <c r="L21" i="1"/>
  <c r="J21" i="1"/>
  <c r="K21" i="1" s="1"/>
  <c r="I21" i="1"/>
  <c r="H21" i="1"/>
  <c r="G21" i="1"/>
  <c r="T21" i="1" s="1"/>
  <c r="F21" i="1"/>
  <c r="E21" i="1"/>
  <c r="D21" i="1"/>
  <c r="U20" i="1"/>
  <c r="O20" i="1" s="1"/>
  <c r="P20" i="1"/>
  <c r="L20" i="1"/>
  <c r="M20" i="1" s="1"/>
  <c r="J20" i="1"/>
  <c r="I20" i="1"/>
  <c r="H20" i="1"/>
  <c r="K20" i="1" s="1"/>
  <c r="F20" i="1"/>
  <c r="E20" i="1"/>
  <c r="G20" i="1" s="1"/>
  <c r="T20" i="1" s="1"/>
  <c r="D20" i="1"/>
  <c r="U19" i="1"/>
  <c r="P19" i="1"/>
  <c r="O19" i="1"/>
  <c r="L19" i="1"/>
  <c r="M19" i="1" s="1"/>
  <c r="J19" i="1"/>
  <c r="I19" i="1"/>
  <c r="H19" i="1"/>
  <c r="K19" i="1" s="1"/>
  <c r="F19" i="1"/>
  <c r="G19" i="1" s="1"/>
  <c r="E19" i="1"/>
  <c r="D19" i="1"/>
  <c r="U18" i="1"/>
  <c r="P18" i="1"/>
  <c r="L18" i="1"/>
  <c r="O18" i="1" s="1"/>
  <c r="J18" i="1"/>
  <c r="I18" i="1"/>
  <c r="H18" i="1"/>
  <c r="K18" i="1" s="1"/>
  <c r="F18" i="1"/>
  <c r="E18" i="1"/>
  <c r="G18" i="1" s="1"/>
  <c r="D18" i="1"/>
  <c r="U17" i="1"/>
  <c r="P17" i="1"/>
  <c r="O17" i="1"/>
  <c r="L17" i="1"/>
  <c r="M17" i="1" s="1"/>
  <c r="J17" i="1"/>
  <c r="I17" i="1"/>
  <c r="H17" i="1"/>
  <c r="K17" i="1" s="1"/>
  <c r="F17" i="1"/>
  <c r="G17" i="1" s="1"/>
  <c r="T17" i="1" s="1"/>
  <c r="E17" i="1"/>
  <c r="D17" i="1"/>
  <c r="U16" i="1"/>
  <c r="P16" i="1"/>
  <c r="L16" i="1"/>
  <c r="O16" i="1" s="1"/>
  <c r="J16" i="1"/>
  <c r="I16" i="1"/>
  <c r="H16" i="1"/>
  <c r="K16" i="1" s="1"/>
  <c r="F16" i="1"/>
  <c r="E16" i="1"/>
  <c r="G16" i="1" s="1"/>
  <c r="D16" i="1"/>
  <c r="U15" i="1"/>
  <c r="P15" i="1"/>
  <c r="O15" i="1"/>
  <c r="L15" i="1"/>
  <c r="M15" i="1" s="1"/>
  <c r="J15" i="1"/>
  <c r="I15" i="1"/>
  <c r="H15" i="1"/>
  <c r="K15" i="1" s="1"/>
  <c r="F15" i="1"/>
  <c r="G15" i="1" s="1"/>
  <c r="T15" i="1" s="1"/>
  <c r="E15" i="1"/>
  <c r="D15" i="1"/>
  <c r="U14" i="1"/>
  <c r="P14" i="1"/>
  <c r="L14" i="1"/>
  <c r="O14" i="1" s="1"/>
  <c r="J14" i="1"/>
  <c r="I14" i="1"/>
  <c r="H14" i="1"/>
  <c r="K14" i="1" s="1"/>
  <c r="F14" i="1"/>
  <c r="E14" i="1"/>
  <c r="G14" i="1" s="1"/>
  <c r="T14" i="1" s="1"/>
  <c r="D14" i="1"/>
  <c r="U13" i="1"/>
  <c r="P13" i="1"/>
  <c r="O13" i="1"/>
  <c r="L13" i="1"/>
  <c r="M13" i="1" s="1"/>
  <c r="J13" i="1"/>
  <c r="I13" i="1"/>
  <c r="H13" i="1"/>
  <c r="K13" i="1" s="1"/>
  <c r="F13" i="1"/>
  <c r="G13" i="1" s="1"/>
  <c r="E13" i="1"/>
  <c r="D13" i="1"/>
  <c r="U12" i="1"/>
  <c r="P12" i="1"/>
  <c r="L12" i="1"/>
  <c r="O12" i="1" s="1"/>
  <c r="J12" i="1"/>
  <c r="I12" i="1"/>
  <c r="H12" i="1"/>
  <c r="K12" i="1" s="1"/>
  <c r="F12" i="1"/>
  <c r="E12" i="1"/>
  <c r="G12" i="1" s="1"/>
  <c r="T12" i="1" s="1"/>
  <c r="D12" i="1"/>
  <c r="U11" i="1"/>
  <c r="P11" i="1"/>
  <c r="O11" i="1"/>
  <c r="L11" i="1"/>
  <c r="M11" i="1" s="1"/>
  <c r="J11" i="1"/>
  <c r="I11" i="1"/>
  <c r="H11" i="1"/>
  <c r="K11" i="1" s="1"/>
  <c r="F11" i="1"/>
  <c r="G11" i="1" s="1"/>
  <c r="E11" i="1"/>
  <c r="D11" i="1"/>
  <c r="U7" i="1"/>
  <c r="C5" i="1"/>
  <c r="A3" i="1"/>
  <c r="T18" i="1" l="1"/>
  <c r="T13" i="1"/>
  <c r="T16" i="1"/>
  <c r="T11" i="1"/>
  <c r="T19" i="1"/>
  <c r="M22" i="1"/>
  <c r="M12" i="1"/>
  <c r="M14" i="1"/>
  <c r="M16" i="1"/>
  <c r="M18" i="1"/>
</calcChain>
</file>

<file path=xl/sharedStrings.xml><?xml version="1.0" encoding="utf-8"?>
<sst xmlns="http://schemas.openxmlformats.org/spreadsheetml/2006/main" count="60" uniqueCount="54">
  <si>
    <t>DATA SEMENTARA LUAS AREAL, PRODUKSI, PRODUKTIVITAS, DAN JUMLAH PETANI</t>
  </si>
  <si>
    <t>PEMILIK LAHAN TAHUNAN PERKEBUNAN RAKYAT KABUPATEN BULUKUMBA</t>
  </si>
  <si>
    <t>Rekap Kabupaten</t>
  </si>
  <si>
    <t>No.</t>
  </si>
  <si>
    <t>Jenis Komoditi</t>
  </si>
  <si>
    <t>Luas Areal ( Ha )</t>
  </si>
  <si>
    <t>Produksi Pada Tahun Laporan</t>
  </si>
  <si>
    <t>Wujud Produksi</t>
  </si>
  <si>
    <t>Jumlah Pekebun (KK)</t>
  </si>
  <si>
    <t>Desa/ Kelurahan</t>
  </si>
  <si>
    <t>Ket.</t>
  </si>
  <si>
    <t>Mutasi dalam Tahun laporan</t>
  </si>
  <si>
    <t>Kondisi Tahun 2025</t>
  </si>
  <si>
    <t>Tanam Ulang</t>
  </si>
  <si>
    <t>Tanaman Baru</t>
  </si>
  <si>
    <t>Pengurangan</t>
  </si>
  <si>
    <t>Jumlah</t>
  </si>
  <si>
    <t>TBM</t>
  </si>
  <si>
    <t>TM</t>
  </si>
  <si>
    <t>TR/ TT</t>
  </si>
  <si>
    <t>Jumlah (Kg)</t>
  </si>
  <si>
    <t>Rata-rata (Kg/Ha)</t>
  </si>
  <si>
    <t>Harga Rata2 (Rp/kg)</t>
  </si>
  <si>
    <t>Pemilik</t>
  </si>
  <si>
    <t>BMU</t>
  </si>
  <si>
    <t>nilai produksi</t>
  </si>
  <si>
    <t>Kelapa Hybrida</t>
  </si>
  <si>
    <t>Kopra</t>
  </si>
  <si>
    <t>Kelapa Dalam</t>
  </si>
  <si>
    <t>Kopi Robusta</t>
  </si>
  <si>
    <t>Biji kering</t>
  </si>
  <si>
    <t>Kopi Arabika</t>
  </si>
  <si>
    <t>Cengkeh</t>
  </si>
  <si>
    <t>Bunga Kering</t>
  </si>
  <si>
    <t>Kakao</t>
  </si>
  <si>
    <t>Jambu Mete</t>
  </si>
  <si>
    <t>Biji</t>
  </si>
  <si>
    <t>Lada</t>
  </si>
  <si>
    <t>Lada Kering</t>
  </si>
  <si>
    <t>Pala</t>
  </si>
  <si>
    <t>Karet</t>
  </si>
  <si>
    <t>Lump</t>
  </si>
  <si>
    <t>Kelapa Genjah</t>
  </si>
  <si>
    <t>Vanili</t>
  </si>
  <si>
    <t>Buah Kering</t>
  </si>
  <si>
    <t>* Data hasil sinkro kabupaten per 27 Januari 2026</t>
  </si>
  <si>
    <t>Bulukumba,    Januari 2026</t>
  </si>
  <si>
    <t>Petugas Statistik Perkebunan</t>
  </si>
  <si>
    <t>Nama</t>
  </si>
  <si>
    <t xml:space="preserve">: Sukmadyawati, SP. M.AP </t>
  </si>
  <si>
    <t>Nip.</t>
  </si>
  <si>
    <t xml:space="preserve">: 19811122 200604 2 013 </t>
  </si>
  <si>
    <t>No. Hp.</t>
  </si>
  <si>
    <t>: 08114100394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</si>
</sst>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_ * #,##0.00_ ;_ * \-#,##0.00_ ;_ * &quot;-&quot;_ ;_ @_ "/>
    <numFmt numFmtId="167" formatCode="_(* #,##0.00_);_(* \(#,##0.00\);_(* &quot;-&quot;??_);_(@_)"/>
    <numFmt numFmtId="168" formatCode="_(* #,##0_);_(* \(#,##0\);_(* &quot;-&quot;??_);_(@_)"/>
    <numFmt numFmtId="169" formatCode="_ * #,##0_ ;_ * \-#,##0_ ;_ * &quot;-&quot;_ ;_ @_ "/>
    <numFmt numFmtId="170" formatCode="_ * #,##0.0_ ;_ * \-#,##0.0_ ;_ * &quot;-&quot;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i/>
      <sz val="11"/>
      <color rgb="FF0070C0"/>
      <name val="Arial Narrow"/>
      <family val="2"/>
    </font>
    <font>
      <sz val="10"/>
      <color indexed="8"/>
      <name val="Arial Narrow"/>
      <family val="2"/>
    </font>
    <font>
      <i/>
      <sz val="10"/>
      <color indexed="8"/>
      <name val="Arial Narrow"/>
      <family val="2"/>
    </font>
    <font>
      <sz val="11"/>
      <color indexed="8"/>
      <name val="Arial Narrow"/>
      <family val="2"/>
    </font>
    <font>
      <sz val="10"/>
      <color theme="1"/>
      <name val="Arial Narrow"/>
      <family val="2"/>
    </font>
    <font>
      <sz val="9"/>
      <color rgb="FF002060"/>
      <name val="Arial Narrow"/>
      <family val="2"/>
    </font>
    <font>
      <sz val="11"/>
      <color theme="0"/>
      <name val="Arial Narrow"/>
      <family val="2"/>
    </font>
    <font>
      <sz val="10"/>
      <name val="Arial Narrow"/>
      <family val="2"/>
    </font>
    <font>
      <u/>
      <sz val="11"/>
      <color theme="1"/>
      <name val="Arial Narrow"/>
      <family val="2"/>
    </font>
    <font>
      <b/>
      <u/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9" fillId="0" borderId="15" xfId="0" applyFont="1" applyBorder="1"/>
    <xf numFmtId="164" fontId="9" fillId="0" borderId="15" xfId="1" applyNumberFormat="1" applyFont="1" applyBorder="1" applyAlignment="1"/>
    <xf numFmtId="165" fontId="9" fillId="0" borderId="15" xfId="1" applyNumberFormat="1" applyFont="1" applyBorder="1" applyAlignment="1"/>
    <xf numFmtId="165" fontId="3" fillId="4" borderId="15" xfId="1" applyNumberFormat="1" applyFont="1" applyFill="1" applyBorder="1" applyAlignment="1"/>
    <xf numFmtId="164" fontId="3" fillId="4" borderId="15" xfId="1" applyNumberFormat="1" applyFont="1" applyFill="1" applyBorder="1" applyAlignment="1"/>
    <xf numFmtId="166" fontId="9" fillId="0" borderId="15" xfId="2" applyNumberFormat="1" applyFont="1" applyBorder="1" applyAlignment="1"/>
    <xf numFmtId="167" fontId="10" fillId="0" borderId="15" xfId="1" applyNumberFormat="1" applyFont="1" applyBorder="1" applyAlignment="1">
      <alignment horizontal="center" wrapText="1"/>
    </xf>
    <xf numFmtId="168" fontId="4" fillId="0" borderId="16" xfId="1" applyNumberFormat="1" applyFont="1" applyBorder="1" applyAlignment="1">
      <alignment horizontal="center" wrapText="1"/>
    </xf>
    <xf numFmtId="164" fontId="3" fillId="0" borderId="15" xfId="1" applyNumberFormat="1" applyFont="1" applyBorder="1" applyAlignment="1"/>
    <xf numFmtId="169" fontId="4" fillId="0" borderId="15" xfId="2" applyNumberFormat="1" applyFont="1" applyBorder="1" applyAlignment="1"/>
    <xf numFmtId="43" fontId="11" fillId="0" borderId="15" xfId="1" applyFont="1" applyFill="1" applyBorder="1" applyAlignment="1">
      <alignment wrapText="1"/>
    </xf>
    <xf numFmtId="38" fontId="3" fillId="0" borderId="0" xfId="0" applyNumberFormat="1" applyFont="1"/>
    <xf numFmtId="40" fontId="12" fillId="0" borderId="0" xfId="0" applyNumberFormat="1" applyFont="1"/>
    <xf numFmtId="0" fontId="4" fillId="0" borderId="17" xfId="0" applyFont="1" applyBorder="1" applyAlignment="1">
      <alignment horizontal="center"/>
    </xf>
    <xf numFmtId="0" fontId="9" fillId="0" borderId="17" xfId="0" applyFont="1" applyBorder="1"/>
    <xf numFmtId="165" fontId="3" fillId="0" borderId="17" xfId="1" applyNumberFormat="1" applyFont="1" applyBorder="1" applyAlignment="1"/>
    <xf numFmtId="165" fontId="9" fillId="0" borderId="17" xfId="1" applyNumberFormat="1" applyFont="1" applyBorder="1" applyAlignment="1"/>
    <xf numFmtId="164" fontId="3" fillId="4" borderId="17" xfId="1" applyNumberFormat="1" applyFont="1" applyFill="1" applyBorder="1" applyAlignment="1"/>
    <xf numFmtId="165" fontId="9" fillId="2" borderId="17" xfId="1" applyNumberFormat="1" applyFont="1" applyFill="1" applyBorder="1" applyAlignment="1"/>
    <xf numFmtId="166" fontId="9" fillId="0" borderId="17" xfId="2" applyNumberFormat="1" applyFont="1" applyBorder="1" applyAlignment="1"/>
    <xf numFmtId="169" fontId="13" fillId="0" borderId="17" xfId="2" applyNumberFormat="1" applyFont="1" applyBorder="1" applyAlignment="1">
      <alignment horizontal="center" wrapText="1"/>
    </xf>
    <xf numFmtId="168" fontId="4" fillId="0" borderId="17" xfId="1" applyNumberFormat="1" applyFont="1" applyBorder="1" applyAlignment="1">
      <alignment horizontal="center" wrapText="1"/>
    </xf>
    <xf numFmtId="164" fontId="3" fillId="0" borderId="17" xfId="1" applyNumberFormat="1" applyFont="1" applyBorder="1" applyAlignment="1"/>
    <xf numFmtId="169" fontId="4" fillId="0" borderId="17" xfId="2" applyNumberFormat="1" applyFont="1" applyBorder="1" applyAlignment="1"/>
    <xf numFmtId="43" fontId="11" fillId="0" borderId="17" xfId="1" applyFont="1" applyFill="1" applyBorder="1" applyAlignment="1">
      <alignment wrapText="1"/>
    </xf>
    <xf numFmtId="166" fontId="3" fillId="0" borderId="17" xfId="2" applyNumberFormat="1" applyFont="1" applyBorder="1" applyAlignment="1"/>
    <xf numFmtId="167" fontId="10" fillId="0" borderId="17" xfId="1" applyNumberFormat="1" applyFont="1" applyBorder="1" applyAlignment="1">
      <alignment horizontal="center" wrapText="1"/>
    </xf>
    <xf numFmtId="167" fontId="10" fillId="0" borderId="17" xfId="1" applyNumberFormat="1" applyFont="1" applyFill="1" applyBorder="1" applyAlignment="1">
      <alignment horizontal="center" wrapText="1"/>
    </xf>
    <xf numFmtId="165" fontId="9" fillId="0" borderId="17" xfId="1" applyNumberFormat="1" applyFont="1" applyFill="1" applyBorder="1" applyAlignment="1"/>
    <xf numFmtId="40" fontId="12" fillId="0" borderId="0" xfId="1" applyNumberFormat="1" applyFont="1" applyFill="1"/>
    <xf numFmtId="167" fontId="10" fillId="0" borderId="17" xfId="1" applyNumberFormat="1" applyFont="1" applyBorder="1" applyAlignment="1">
      <alignment horizontal="center"/>
    </xf>
    <xf numFmtId="169" fontId="4" fillId="0" borderId="18" xfId="2" applyNumberFormat="1" applyFont="1" applyBorder="1" applyAlignment="1"/>
    <xf numFmtId="43" fontId="11" fillId="0" borderId="18" xfId="1" applyFont="1" applyFill="1" applyBorder="1" applyAlignment="1">
      <alignment wrapText="1"/>
    </xf>
    <xf numFmtId="165" fontId="9" fillId="4" borderId="17" xfId="1" applyNumberFormat="1" applyFont="1" applyFill="1" applyBorder="1" applyAlignment="1"/>
    <xf numFmtId="165" fontId="3" fillId="4" borderId="17" xfId="1" applyNumberFormat="1" applyFont="1" applyFill="1" applyBorder="1" applyAlignment="1"/>
    <xf numFmtId="165" fontId="9" fillId="0" borderId="17" xfId="1" applyNumberFormat="1" applyFont="1" applyBorder="1" applyAlignment="1">
      <alignment horizontal="center"/>
    </xf>
    <xf numFmtId="164" fontId="9" fillId="0" borderId="17" xfId="1" applyNumberFormat="1" applyFont="1" applyBorder="1" applyAlignment="1"/>
    <xf numFmtId="0" fontId="4" fillId="0" borderId="19" xfId="0" applyFont="1" applyBorder="1" applyAlignment="1">
      <alignment horizontal="center"/>
    </xf>
    <xf numFmtId="0" fontId="9" fillId="0" borderId="19" xfId="0" applyFont="1" applyBorder="1"/>
    <xf numFmtId="165" fontId="9" fillId="0" borderId="19" xfId="1" applyNumberFormat="1" applyFont="1" applyBorder="1" applyAlignment="1"/>
    <xf numFmtId="170" fontId="9" fillId="4" borderId="19" xfId="2" applyNumberFormat="1" applyFont="1" applyFill="1" applyBorder="1" applyAlignment="1"/>
    <xf numFmtId="164" fontId="3" fillId="4" borderId="19" xfId="1" applyNumberFormat="1" applyFont="1" applyFill="1" applyBorder="1" applyAlignment="1"/>
    <xf numFmtId="166" fontId="9" fillId="0" borderId="19" xfId="2" applyNumberFormat="1" applyFont="1" applyBorder="1" applyAlignment="1"/>
    <xf numFmtId="167" fontId="10" fillId="0" borderId="19" xfId="1" applyNumberFormat="1" applyFont="1" applyBorder="1" applyAlignment="1">
      <alignment horizontal="center"/>
    </xf>
    <xf numFmtId="168" fontId="4" fillId="0" borderId="19" xfId="1" applyNumberFormat="1" applyFont="1" applyBorder="1" applyAlignment="1">
      <alignment horizontal="center" wrapText="1"/>
    </xf>
    <xf numFmtId="164" fontId="9" fillId="0" borderId="19" xfId="1" applyNumberFormat="1" applyFont="1" applyBorder="1" applyAlignment="1"/>
    <xf numFmtId="169" fontId="4" fillId="0" borderId="19" xfId="2" applyNumberFormat="1" applyFont="1" applyBorder="1" applyAlignment="1"/>
    <xf numFmtId="43" fontId="11" fillId="0" borderId="19" xfId="1" applyFont="1" applyFill="1" applyBorder="1" applyAlignment="1">
      <alignment wrapText="1"/>
    </xf>
    <xf numFmtId="0" fontId="4" fillId="0" borderId="19" xfId="0" applyFont="1" applyBorder="1"/>
    <xf numFmtId="164" fontId="4" fillId="0" borderId="0" xfId="1" applyNumberFormat="1" applyFont="1"/>
    <xf numFmtId="169" fontId="4" fillId="0" borderId="0" xfId="0" applyNumberFormat="1" applyFont="1"/>
    <xf numFmtId="0" fontId="14" fillId="0" borderId="0" xfId="0" applyFont="1"/>
    <xf numFmtId="2" fontId="4" fillId="0" borderId="0" xfId="0" applyNumberFormat="1" applyFont="1" applyAlignment="1">
      <alignment horizontal="left"/>
    </xf>
    <xf numFmtId="0" fontId="15" fillId="0" borderId="0" xfId="0" applyFont="1"/>
    <xf numFmtId="165" fontId="4" fillId="0" borderId="0" xfId="0" applyNumberFormat="1" applyFont="1"/>
    <xf numFmtId="166" fontId="4" fillId="0" borderId="0" xfId="0" applyNumberFormat="1" applyFont="1"/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wnloads/ASEM%20PERKEBUNAN%20BULUKUMBA%202025%20kecamat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TR"/>
      <sheetName val="UB"/>
      <sheetName val="UL"/>
      <sheetName val="BB"/>
      <sheetName val="BT"/>
      <sheetName val="HR"/>
      <sheetName val="KJ"/>
      <sheetName val="BKP"/>
      <sheetName val="RA"/>
      <sheetName val="KDG"/>
      <sheetName val="KAB"/>
      <sheetName val="rekap tri I"/>
      <sheetName val="Rekap Tri 2"/>
      <sheetName val="Rekap Semester 1 Bulukumba"/>
      <sheetName val="Rekap Triwulan III"/>
      <sheetName val="Rekap Triwulan IV"/>
      <sheetName val="Sheet1"/>
      <sheetName val="SEMUSIM"/>
      <sheetName val="Semusim 2025"/>
    </sheetNames>
    <sheetDataSet>
      <sheetData sheetId="0">
        <row r="116">
          <cell r="P116">
            <v>11</v>
          </cell>
        </row>
        <row r="147">
          <cell r="D147">
            <v>0</v>
          </cell>
          <cell r="E147">
            <v>0</v>
          </cell>
          <cell r="F147">
            <v>0</v>
          </cell>
          <cell r="H147">
            <v>0</v>
          </cell>
          <cell r="I147">
            <v>0</v>
          </cell>
          <cell r="J147">
            <v>0</v>
          </cell>
          <cell r="L147">
            <v>0</v>
          </cell>
          <cell r="P147">
            <v>0</v>
          </cell>
          <cell r="V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H148">
            <v>80</v>
          </cell>
          <cell r="I148">
            <v>287</v>
          </cell>
          <cell r="J148">
            <v>13</v>
          </cell>
          <cell r="L148">
            <v>202048</v>
          </cell>
          <cell r="P148">
            <v>127</v>
          </cell>
          <cell r="V148">
            <v>3886267000</v>
          </cell>
        </row>
        <row r="149">
          <cell r="D149">
            <v>0</v>
          </cell>
          <cell r="E149">
            <v>0</v>
          </cell>
          <cell r="F149">
            <v>0</v>
          </cell>
          <cell r="H149">
            <v>34</v>
          </cell>
          <cell r="I149">
            <v>1071</v>
          </cell>
          <cell r="J149">
            <v>216</v>
          </cell>
          <cell r="L149">
            <v>286077</v>
          </cell>
          <cell r="P149">
            <v>3274</v>
          </cell>
          <cell r="V149">
            <v>14273475000</v>
          </cell>
        </row>
        <row r="150">
          <cell r="D150">
            <v>0</v>
          </cell>
          <cell r="E150">
            <v>0</v>
          </cell>
          <cell r="F150">
            <v>0</v>
          </cell>
          <cell r="H150">
            <v>0</v>
          </cell>
          <cell r="I150">
            <v>5</v>
          </cell>
          <cell r="J150">
            <v>5</v>
          </cell>
          <cell r="L150">
            <v>425</v>
          </cell>
          <cell r="P150">
            <v>29</v>
          </cell>
          <cell r="V150">
            <v>42500000</v>
          </cell>
        </row>
        <row r="151">
          <cell r="D151">
            <v>0</v>
          </cell>
          <cell r="E151">
            <v>0</v>
          </cell>
          <cell r="F151">
            <v>0</v>
          </cell>
          <cell r="H151">
            <v>524</v>
          </cell>
          <cell r="I151">
            <v>835</v>
          </cell>
          <cell r="J151">
            <v>77</v>
          </cell>
          <cell r="L151">
            <v>352370</v>
          </cell>
          <cell r="P151">
            <v>1438</v>
          </cell>
          <cell r="V151">
            <v>38234650000</v>
          </cell>
        </row>
        <row r="152">
          <cell r="D152">
            <v>0</v>
          </cell>
          <cell r="E152">
            <v>0</v>
          </cell>
          <cell r="F152">
            <v>0</v>
          </cell>
          <cell r="H152">
            <v>723</v>
          </cell>
          <cell r="I152">
            <v>561</v>
          </cell>
          <cell r="J152">
            <v>41</v>
          </cell>
          <cell r="L152">
            <v>304062</v>
          </cell>
          <cell r="P152">
            <v>1090</v>
          </cell>
          <cell r="V152">
            <v>29772270000</v>
          </cell>
        </row>
        <row r="153">
          <cell r="D153">
            <v>0</v>
          </cell>
          <cell r="E153">
            <v>0</v>
          </cell>
          <cell r="F153">
            <v>0</v>
          </cell>
          <cell r="H153">
            <v>0</v>
          </cell>
          <cell r="I153">
            <v>15</v>
          </cell>
          <cell r="J153">
            <v>28</v>
          </cell>
          <cell r="L153">
            <v>105</v>
          </cell>
          <cell r="V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H154">
            <v>40</v>
          </cell>
          <cell r="I154">
            <v>85</v>
          </cell>
          <cell r="J154">
            <v>12</v>
          </cell>
          <cell r="L154">
            <v>13199</v>
          </cell>
          <cell r="P154">
            <v>228</v>
          </cell>
          <cell r="V154">
            <v>1583880000</v>
          </cell>
        </row>
        <row r="155">
          <cell r="D155">
            <v>0</v>
          </cell>
          <cell r="E155">
            <v>0</v>
          </cell>
          <cell r="F155">
            <v>0</v>
          </cell>
          <cell r="H155">
            <v>16</v>
          </cell>
          <cell r="I155">
            <v>0</v>
          </cell>
          <cell r="J155">
            <v>0</v>
          </cell>
          <cell r="L155">
            <v>321</v>
          </cell>
          <cell r="P155">
            <v>15</v>
          </cell>
          <cell r="V155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H156">
            <v>0</v>
          </cell>
          <cell r="I156">
            <v>0</v>
          </cell>
          <cell r="J156">
            <v>0</v>
          </cell>
          <cell r="L156">
            <v>0</v>
          </cell>
          <cell r="P156">
            <v>0</v>
          </cell>
          <cell r="V156">
            <v>0</v>
          </cell>
        </row>
      </sheetData>
      <sheetData sheetId="1">
        <row r="141">
          <cell r="D141">
            <v>0</v>
          </cell>
          <cell r="E141">
            <v>0</v>
          </cell>
          <cell r="F141">
            <v>0</v>
          </cell>
          <cell r="H141">
            <v>0</v>
          </cell>
          <cell r="I141">
            <v>0</v>
          </cell>
          <cell r="J141">
            <v>0</v>
          </cell>
          <cell r="L141">
            <v>0</v>
          </cell>
          <cell r="P141">
            <v>0</v>
          </cell>
          <cell r="U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H142">
            <v>0</v>
          </cell>
          <cell r="I142">
            <v>9</v>
          </cell>
          <cell r="J142">
            <v>0</v>
          </cell>
          <cell r="L142">
            <v>7060</v>
          </cell>
          <cell r="P142">
            <v>107</v>
          </cell>
          <cell r="U142">
            <v>133097500</v>
          </cell>
        </row>
        <row r="143">
          <cell r="D143">
            <v>0</v>
          </cell>
          <cell r="E143">
            <v>0</v>
          </cell>
          <cell r="F143">
            <v>0</v>
          </cell>
          <cell r="H143">
            <v>0</v>
          </cell>
          <cell r="I143">
            <v>0</v>
          </cell>
          <cell r="J143">
            <v>0</v>
          </cell>
          <cell r="L143">
            <v>0</v>
          </cell>
          <cell r="P143">
            <v>0</v>
          </cell>
          <cell r="U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H144">
            <v>0</v>
          </cell>
          <cell r="I144">
            <v>0</v>
          </cell>
          <cell r="J144">
            <v>0</v>
          </cell>
          <cell r="L144">
            <v>0</v>
          </cell>
          <cell r="P144">
            <v>0</v>
          </cell>
          <cell r="U144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H145">
            <v>0</v>
          </cell>
          <cell r="I145">
            <v>0</v>
          </cell>
          <cell r="J145">
            <v>0</v>
          </cell>
          <cell r="L145">
            <v>0</v>
          </cell>
          <cell r="P145">
            <v>0</v>
          </cell>
          <cell r="U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H146">
            <v>0</v>
          </cell>
          <cell r="I146">
            <v>0</v>
          </cell>
          <cell r="J146">
            <v>0</v>
          </cell>
          <cell r="L146">
            <v>0</v>
          </cell>
          <cell r="P146">
            <v>0</v>
          </cell>
          <cell r="U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H147">
            <v>0</v>
          </cell>
          <cell r="I147">
            <v>0</v>
          </cell>
          <cell r="J147">
            <v>0</v>
          </cell>
          <cell r="L147">
            <v>0</v>
          </cell>
          <cell r="P147">
            <v>0</v>
          </cell>
          <cell r="U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H148">
            <v>0</v>
          </cell>
          <cell r="I148">
            <v>0</v>
          </cell>
          <cell r="J148">
            <v>0</v>
          </cell>
          <cell r="L148">
            <v>0</v>
          </cell>
          <cell r="P148">
            <v>0</v>
          </cell>
          <cell r="U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H149">
            <v>0</v>
          </cell>
          <cell r="I149">
            <v>0</v>
          </cell>
          <cell r="J149">
            <v>0</v>
          </cell>
          <cell r="L149">
            <v>0</v>
          </cell>
          <cell r="P149">
            <v>0</v>
          </cell>
          <cell r="U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H150">
            <v>0</v>
          </cell>
          <cell r="I150">
            <v>0</v>
          </cell>
          <cell r="J150">
            <v>0</v>
          </cell>
          <cell r="L150">
            <v>0</v>
          </cell>
          <cell r="P150">
            <v>0</v>
          </cell>
          <cell r="U150">
            <v>0</v>
          </cell>
        </row>
      </sheetData>
      <sheetData sheetId="2">
        <row r="127">
          <cell r="D127">
            <v>0</v>
          </cell>
          <cell r="E127">
            <v>0</v>
          </cell>
          <cell r="F127">
            <v>0</v>
          </cell>
          <cell r="H127">
            <v>0</v>
          </cell>
          <cell r="I127">
            <v>1121</v>
          </cell>
          <cell r="J127">
            <v>142</v>
          </cell>
          <cell r="L127">
            <v>333834.3</v>
          </cell>
          <cell r="P127">
            <v>1503</v>
          </cell>
          <cell r="U127">
            <v>6279319400</v>
          </cell>
        </row>
        <row r="128">
          <cell r="D128">
            <v>0</v>
          </cell>
          <cell r="E128">
            <v>0</v>
          </cell>
          <cell r="F128">
            <v>0</v>
          </cell>
          <cell r="H128">
            <v>119</v>
          </cell>
          <cell r="I128">
            <v>635</v>
          </cell>
          <cell r="J128">
            <v>178</v>
          </cell>
          <cell r="L128">
            <v>342360</v>
          </cell>
          <cell r="P128">
            <v>1833</v>
          </cell>
          <cell r="U128">
            <v>6423464500</v>
          </cell>
        </row>
        <row r="129">
          <cell r="D129">
            <v>0</v>
          </cell>
          <cell r="E129">
            <v>0</v>
          </cell>
          <cell r="F129">
            <v>0</v>
          </cell>
          <cell r="H129">
            <v>0</v>
          </cell>
          <cell r="I129">
            <v>0</v>
          </cell>
          <cell r="J129">
            <v>0</v>
          </cell>
          <cell r="L129">
            <v>0</v>
          </cell>
          <cell r="P129">
            <v>0</v>
          </cell>
          <cell r="U129">
            <v>0</v>
          </cell>
        </row>
        <row r="130">
          <cell r="D130">
            <v>0</v>
          </cell>
          <cell r="E130">
            <v>0</v>
          </cell>
          <cell r="F130">
            <v>0</v>
          </cell>
          <cell r="H130">
            <v>0</v>
          </cell>
          <cell r="I130">
            <v>0</v>
          </cell>
          <cell r="J130">
            <v>0</v>
          </cell>
          <cell r="L130">
            <v>0</v>
          </cell>
          <cell r="P130">
            <v>0</v>
          </cell>
          <cell r="U130">
            <v>0</v>
          </cell>
        </row>
        <row r="131">
          <cell r="D131">
            <v>0</v>
          </cell>
          <cell r="E131">
            <v>0</v>
          </cell>
          <cell r="F131">
            <v>0</v>
          </cell>
          <cell r="H131">
            <v>50</v>
          </cell>
          <cell r="I131">
            <v>56</v>
          </cell>
          <cell r="J131">
            <v>26</v>
          </cell>
          <cell r="L131">
            <v>2352</v>
          </cell>
          <cell r="P131">
            <v>16</v>
          </cell>
          <cell r="U131">
            <v>246960000</v>
          </cell>
        </row>
        <row r="132">
          <cell r="D132">
            <v>0</v>
          </cell>
          <cell r="E132">
            <v>0</v>
          </cell>
          <cell r="F132">
            <v>0</v>
          </cell>
          <cell r="H132">
            <v>75</v>
          </cell>
          <cell r="I132">
            <v>220</v>
          </cell>
          <cell r="J132">
            <v>26</v>
          </cell>
          <cell r="L132">
            <v>82214</v>
          </cell>
          <cell r="P132">
            <v>288</v>
          </cell>
          <cell r="U132">
            <v>7033510000</v>
          </cell>
        </row>
        <row r="133">
          <cell r="D133">
            <v>0</v>
          </cell>
          <cell r="E133">
            <v>0</v>
          </cell>
          <cell r="F133">
            <v>0</v>
          </cell>
          <cell r="H133">
            <v>0</v>
          </cell>
          <cell r="I133">
            <v>10</v>
          </cell>
          <cell r="J133">
            <v>14</v>
          </cell>
          <cell r="L133">
            <v>0</v>
          </cell>
          <cell r="P133">
            <v>26</v>
          </cell>
          <cell r="U133">
            <v>0</v>
          </cell>
        </row>
        <row r="134">
          <cell r="D134">
            <v>0</v>
          </cell>
          <cell r="E134">
            <v>0</v>
          </cell>
          <cell r="F134">
            <v>0</v>
          </cell>
          <cell r="H134">
            <v>0</v>
          </cell>
          <cell r="I134">
            <v>30</v>
          </cell>
          <cell r="J134">
            <v>2</v>
          </cell>
          <cell r="L134">
            <v>3284</v>
          </cell>
          <cell r="P134">
            <v>88</v>
          </cell>
          <cell r="U134">
            <v>418480000</v>
          </cell>
        </row>
        <row r="135">
          <cell r="D135">
            <v>0</v>
          </cell>
          <cell r="E135">
            <v>0</v>
          </cell>
          <cell r="F135">
            <v>0</v>
          </cell>
          <cell r="H135">
            <v>15</v>
          </cell>
          <cell r="I135">
            <v>0</v>
          </cell>
          <cell r="J135">
            <v>1</v>
          </cell>
          <cell r="L135">
            <v>0</v>
          </cell>
          <cell r="P135">
            <v>38</v>
          </cell>
          <cell r="U135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  <cell r="H136">
            <v>405</v>
          </cell>
          <cell r="I136">
            <v>214</v>
          </cell>
          <cell r="J136">
            <v>0</v>
          </cell>
          <cell r="L136">
            <v>233260</v>
          </cell>
          <cell r="P136">
            <v>400</v>
          </cell>
          <cell r="U136">
            <v>2687840000</v>
          </cell>
        </row>
        <row r="137">
          <cell r="H137">
            <v>0</v>
          </cell>
          <cell r="I137">
            <v>0</v>
          </cell>
          <cell r="J137">
            <v>0</v>
          </cell>
          <cell r="P137">
            <v>0</v>
          </cell>
        </row>
      </sheetData>
      <sheetData sheetId="3">
        <row r="135">
          <cell r="D135">
            <v>0</v>
          </cell>
          <cell r="E135">
            <v>0</v>
          </cell>
          <cell r="F135">
            <v>0</v>
          </cell>
          <cell r="H135">
            <v>0</v>
          </cell>
          <cell r="I135">
            <v>20</v>
          </cell>
          <cell r="J135">
            <v>47</v>
          </cell>
          <cell r="L135">
            <v>9810</v>
          </cell>
          <cell r="P135">
            <v>36</v>
          </cell>
          <cell r="U135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  <cell r="H136">
            <v>5</v>
          </cell>
          <cell r="I136">
            <v>493</v>
          </cell>
          <cell r="J136">
            <v>411</v>
          </cell>
          <cell r="L136">
            <v>396163</v>
          </cell>
          <cell r="P136">
            <v>1525</v>
          </cell>
          <cell r="U136">
            <v>7375514000</v>
          </cell>
        </row>
        <row r="137">
          <cell r="D137">
            <v>0</v>
          </cell>
          <cell r="E137">
            <v>0</v>
          </cell>
          <cell r="F137">
            <v>0</v>
          </cell>
          <cell r="H137">
            <v>0</v>
          </cell>
          <cell r="I137">
            <v>0</v>
          </cell>
          <cell r="J137">
            <v>0</v>
          </cell>
          <cell r="L137">
            <v>0</v>
          </cell>
          <cell r="P137">
            <v>0</v>
          </cell>
          <cell r="U137">
            <v>0</v>
          </cell>
        </row>
        <row r="138">
          <cell r="D138">
            <v>0</v>
          </cell>
          <cell r="E138">
            <v>0</v>
          </cell>
          <cell r="F138">
            <v>0</v>
          </cell>
          <cell r="H138">
            <v>0</v>
          </cell>
          <cell r="I138">
            <v>0</v>
          </cell>
          <cell r="J138">
            <v>0</v>
          </cell>
          <cell r="L138">
            <v>0</v>
          </cell>
          <cell r="P138">
            <v>0</v>
          </cell>
          <cell r="U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H139">
            <v>0</v>
          </cell>
          <cell r="I139">
            <v>0</v>
          </cell>
          <cell r="J139">
            <v>0</v>
          </cell>
          <cell r="L139">
            <v>0</v>
          </cell>
          <cell r="P139">
            <v>0</v>
          </cell>
          <cell r="U139">
            <v>0</v>
          </cell>
        </row>
        <row r="140">
          <cell r="D140">
            <v>0</v>
          </cell>
          <cell r="E140">
            <v>0</v>
          </cell>
          <cell r="F140">
            <v>0</v>
          </cell>
          <cell r="H140">
            <v>0</v>
          </cell>
          <cell r="I140">
            <v>50</v>
          </cell>
          <cell r="J140">
            <v>5</v>
          </cell>
          <cell r="L140">
            <v>20795</v>
          </cell>
          <cell r="P140">
            <v>131</v>
          </cell>
          <cell r="U140">
            <v>1552500000</v>
          </cell>
        </row>
        <row r="141">
          <cell r="D141">
            <v>0</v>
          </cell>
          <cell r="E141">
            <v>0</v>
          </cell>
          <cell r="F141">
            <v>0</v>
          </cell>
          <cell r="H141">
            <v>0</v>
          </cell>
          <cell r="I141">
            <v>25</v>
          </cell>
          <cell r="J141">
            <v>8</v>
          </cell>
          <cell r="L141">
            <v>0</v>
          </cell>
          <cell r="P141">
            <v>30</v>
          </cell>
          <cell r="U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H142">
            <v>0</v>
          </cell>
          <cell r="I142">
            <v>9</v>
          </cell>
          <cell r="J142">
            <v>0</v>
          </cell>
          <cell r="L142">
            <v>0</v>
          </cell>
          <cell r="P142">
            <v>5</v>
          </cell>
          <cell r="U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H143">
            <v>3</v>
          </cell>
          <cell r="I143">
            <v>0</v>
          </cell>
          <cell r="J143">
            <v>0</v>
          </cell>
          <cell r="L143">
            <v>0</v>
          </cell>
          <cell r="P143">
            <v>15</v>
          </cell>
          <cell r="U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H144">
            <v>0</v>
          </cell>
          <cell r="I144">
            <v>0</v>
          </cell>
          <cell r="J144">
            <v>0</v>
          </cell>
          <cell r="L144">
            <v>0</v>
          </cell>
          <cell r="P144">
            <v>0</v>
          </cell>
          <cell r="U144">
            <v>0</v>
          </cell>
        </row>
      </sheetData>
      <sheetData sheetId="4">
        <row r="132"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I132">
            <v>150</v>
          </cell>
          <cell r="J132">
            <v>22</v>
          </cell>
          <cell r="L132">
            <v>60095</v>
          </cell>
          <cell r="P132">
            <v>320</v>
          </cell>
          <cell r="U132">
            <v>1084740000</v>
          </cell>
        </row>
        <row r="133">
          <cell r="D133">
            <v>0</v>
          </cell>
          <cell r="E133">
            <v>0</v>
          </cell>
          <cell r="F133">
            <v>0</v>
          </cell>
          <cell r="H133">
            <v>53</v>
          </cell>
          <cell r="I133">
            <v>496</v>
          </cell>
          <cell r="J133">
            <v>410</v>
          </cell>
          <cell r="L133">
            <v>206564</v>
          </cell>
          <cell r="P133">
            <v>1328</v>
          </cell>
          <cell r="U133">
            <v>3719504000</v>
          </cell>
        </row>
        <row r="134">
          <cell r="D134">
            <v>0</v>
          </cell>
          <cell r="E134">
            <v>0</v>
          </cell>
          <cell r="F134">
            <v>0</v>
          </cell>
          <cell r="H134">
            <v>0</v>
          </cell>
          <cell r="I134">
            <v>0</v>
          </cell>
          <cell r="J134">
            <v>0</v>
          </cell>
          <cell r="L134">
            <v>0</v>
          </cell>
          <cell r="P134">
            <v>0</v>
          </cell>
          <cell r="U134">
            <v>0</v>
          </cell>
        </row>
        <row r="135">
          <cell r="D135">
            <v>0</v>
          </cell>
          <cell r="E135">
            <v>0</v>
          </cell>
          <cell r="F135">
            <v>0</v>
          </cell>
          <cell r="H135">
            <v>0</v>
          </cell>
          <cell r="I135">
            <v>0</v>
          </cell>
          <cell r="J135">
            <v>0</v>
          </cell>
          <cell r="L135">
            <v>0</v>
          </cell>
          <cell r="P135">
            <v>0</v>
          </cell>
          <cell r="U135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  <cell r="H136">
            <v>38</v>
          </cell>
          <cell r="I136">
            <v>2</v>
          </cell>
          <cell r="J136">
            <v>5</v>
          </cell>
          <cell r="L136">
            <v>150</v>
          </cell>
          <cell r="P136">
            <v>25</v>
          </cell>
          <cell r="U136">
            <v>15000000</v>
          </cell>
        </row>
        <row r="137">
          <cell r="D137">
            <v>0</v>
          </cell>
          <cell r="E137">
            <v>0</v>
          </cell>
          <cell r="F137">
            <v>0</v>
          </cell>
          <cell r="H137">
            <v>71</v>
          </cell>
          <cell r="I137">
            <v>265</v>
          </cell>
          <cell r="J137">
            <v>7</v>
          </cell>
          <cell r="L137">
            <v>52735</v>
          </cell>
          <cell r="P137">
            <v>420</v>
          </cell>
          <cell r="U137">
            <v>2782500000</v>
          </cell>
        </row>
        <row r="138">
          <cell r="D138">
            <v>0</v>
          </cell>
          <cell r="E138">
            <v>0</v>
          </cell>
          <cell r="F138">
            <v>0</v>
          </cell>
          <cell r="H138">
            <v>0</v>
          </cell>
          <cell r="I138">
            <v>270</v>
          </cell>
          <cell r="J138">
            <v>42</v>
          </cell>
          <cell r="L138">
            <v>290</v>
          </cell>
          <cell r="P138">
            <v>225</v>
          </cell>
          <cell r="U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H139">
            <v>0</v>
          </cell>
          <cell r="I139">
            <v>13</v>
          </cell>
          <cell r="J139">
            <v>3</v>
          </cell>
          <cell r="L139">
            <v>0</v>
          </cell>
          <cell r="P139">
            <v>181</v>
          </cell>
          <cell r="U139">
            <v>0</v>
          </cell>
        </row>
        <row r="140">
          <cell r="D140">
            <v>0</v>
          </cell>
          <cell r="E140">
            <v>0</v>
          </cell>
          <cell r="F140">
            <v>0</v>
          </cell>
          <cell r="H140">
            <v>6</v>
          </cell>
          <cell r="I140">
            <v>0</v>
          </cell>
          <cell r="J140">
            <v>0</v>
          </cell>
          <cell r="L140">
            <v>0</v>
          </cell>
          <cell r="P140">
            <v>5</v>
          </cell>
          <cell r="U140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H141">
            <v>3</v>
          </cell>
          <cell r="I141">
            <v>0</v>
          </cell>
          <cell r="J141">
            <v>0</v>
          </cell>
          <cell r="L141">
            <v>0</v>
          </cell>
          <cell r="P141">
            <v>3</v>
          </cell>
          <cell r="U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45</v>
          </cell>
          <cell r="H142">
            <v>40</v>
          </cell>
          <cell r="I142">
            <v>0</v>
          </cell>
          <cell r="J142">
            <v>5</v>
          </cell>
          <cell r="L142">
            <v>0</v>
          </cell>
          <cell r="P142">
            <v>60</v>
          </cell>
          <cell r="U142">
            <v>0</v>
          </cell>
        </row>
      </sheetData>
      <sheetData sheetId="5">
        <row r="133">
          <cell r="D133">
            <v>0</v>
          </cell>
          <cell r="E133">
            <v>0</v>
          </cell>
          <cell r="F133">
            <v>0</v>
          </cell>
          <cell r="H133">
            <v>0</v>
          </cell>
          <cell r="I133">
            <v>1078</v>
          </cell>
          <cell r="J133">
            <v>602.20000000000005</v>
          </cell>
          <cell r="L133">
            <v>1020866</v>
          </cell>
          <cell r="P133">
            <v>2425</v>
          </cell>
          <cell r="U133">
            <v>19029395000</v>
          </cell>
        </row>
        <row r="134">
          <cell r="D134">
            <v>0</v>
          </cell>
          <cell r="E134">
            <v>0</v>
          </cell>
          <cell r="F134">
            <v>0</v>
          </cell>
          <cell r="H134">
            <v>277</v>
          </cell>
          <cell r="I134">
            <v>570</v>
          </cell>
          <cell r="J134">
            <v>0</v>
          </cell>
          <cell r="L134">
            <v>311220</v>
          </cell>
          <cell r="P134">
            <v>1180</v>
          </cell>
          <cell r="U134">
            <v>5862165000</v>
          </cell>
        </row>
        <row r="135">
          <cell r="D135">
            <v>0</v>
          </cell>
          <cell r="E135">
            <v>0</v>
          </cell>
          <cell r="F135">
            <v>0</v>
          </cell>
          <cell r="H135">
            <v>0</v>
          </cell>
          <cell r="I135">
            <v>0</v>
          </cell>
          <cell r="J135">
            <v>0</v>
          </cell>
          <cell r="L135">
            <v>0</v>
          </cell>
          <cell r="P135">
            <v>0</v>
          </cell>
          <cell r="U135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  <cell r="H136">
            <v>0</v>
          </cell>
          <cell r="I136">
            <v>0</v>
          </cell>
          <cell r="J136">
            <v>0</v>
          </cell>
          <cell r="L136">
            <v>0</v>
          </cell>
          <cell r="P136">
            <v>0</v>
          </cell>
          <cell r="U136">
            <v>0</v>
          </cell>
        </row>
        <row r="137">
          <cell r="D137">
            <v>0</v>
          </cell>
          <cell r="E137">
            <v>0</v>
          </cell>
          <cell r="F137">
            <v>0</v>
          </cell>
          <cell r="H137">
            <v>15</v>
          </cell>
          <cell r="I137">
            <v>5</v>
          </cell>
          <cell r="J137">
            <v>0</v>
          </cell>
          <cell r="L137">
            <v>875</v>
          </cell>
          <cell r="P137">
            <v>17</v>
          </cell>
          <cell r="U137">
            <v>0</v>
          </cell>
        </row>
        <row r="138">
          <cell r="D138">
            <v>0</v>
          </cell>
          <cell r="E138">
            <v>0</v>
          </cell>
          <cell r="F138">
            <v>0</v>
          </cell>
          <cell r="H138">
            <v>0</v>
          </cell>
          <cell r="I138">
            <v>1229</v>
          </cell>
          <cell r="J138">
            <v>220</v>
          </cell>
          <cell r="L138">
            <v>410486</v>
          </cell>
          <cell r="P138">
            <v>1791</v>
          </cell>
          <cell r="U138">
            <v>35684015000</v>
          </cell>
        </row>
        <row r="139">
          <cell r="D139">
            <v>0</v>
          </cell>
          <cell r="E139">
            <v>0</v>
          </cell>
          <cell r="F139">
            <v>7</v>
          </cell>
          <cell r="H139">
            <v>0</v>
          </cell>
          <cell r="I139">
            <v>70</v>
          </cell>
          <cell r="J139">
            <v>26</v>
          </cell>
          <cell r="L139">
            <v>0</v>
          </cell>
          <cell r="P139">
            <v>30</v>
          </cell>
          <cell r="U139">
            <v>0</v>
          </cell>
        </row>
        <row r="140">
          <cell r="D140">
            <v>0</v>
          </cell>
          <cell r="E140">
            <v>0</v>
          </cell>
          <cell r="F140">
            <v>0</v>
          </cell>
          <cell r="H140">
            <v>0</v>
          </cell>
          <cell r="I140">
            <v>10</v>
          </cell>
          <cell r="J140">
            <v>0</v>
          </cell>
          <cell r="L140">
            <v>596</v>
          </cell>
          <cell r="P140">
            <v>24</v>
          </cell>
          <cell r="U140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H141">
            <v>19</v>
          </cell>
          <cell r="I141">
            <v>0</v>
          </cell>
          <cell r="J141">
            <v>0</v>
          </cell>
          <cell r="L141">
            <v>0</v>
          </cell>
          <cell r="P141">
            <v>87</v>
          </cell>
          <cell r="U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H142">
            <v>0</v>
          </cell>
          <cell r="I142">
            <v>33</v>
          </cell>
          <cell r="J142">
            <v>0</v>
          </cell>
          <cell r="L142">
            <v>17437.25</v>
          </cell>
          <cell r="P142">
            <v>69</v>
          </cell>
          <cell r="U142">
            <v>143401125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65.2</v>
          </cell>
          <cell r="H143">
            <v>65.2</v>
          </cell>
          <cell r="I143">
            <v>0</v>
          </cell>
          <cell r="J143">
            <v>0</v>
          </cell>
          <cell r="L143">
            <v>0</v>
          </cell>
          <cell r="P143">
            <v>27</v>
          </cell>
          <cell r="U143">
            <v>0</v>
          </cell>
        </row>
      </sheetData>
      <sheetData sheetId="6">
        <row r="129">
          <cell r="D129">
            <v>0</v>
          </cell>
          <cell r="E129">
            <v>0</v>
          </cell>
          <cell r="F129">
            <v>0</v>
          </cell>
          <cell r="H129">
            <v>0</v>
          </cell>
          <cell r="I129">
            <v>943</v>
          </cell>
          <cell r="J129">
            <v>39.5</v>
          </cell>
          <cell r="L129">
            <v>916980</v>
          </cell>
          <cell r="P129">
            <v>1019</v>
          </cell>
          <cell r="U129">
            <v>14251227000</v>
          </cell>
        </row>
        <row r="130">
          <cell r="D130">
            <v>0</v>
          </cell>
          <cell r="E130">
            <v>0</v>
          </cell>
          <cell r="F130">
            <v>0</v>
          </cell>
          <cell r="H130">
            <v>50</v>
          </cell>
          <cell r="I130">
            <v>1296</v>
          </cell>
          <cell r="J130">
            <v>25</v>
          </cell>
          <cell r="L130">
            <v>1500768</v>
          </cell>
          <cell r="P130">
            <v>1696</v>
          </cell>
          <cell r="U130">
            <v>23330203200</v>
          </cell>
        </row>
        <row r="131">
          <cell r="D131">
            <v>0</v>
          </cell>
          <cell r="E131">
            <v>0</v>
          </cell>
          <cell r="F131">
            <v>0</v>
          </cell>
          <cell r="H131">
            <v>0.4</v>
          </cell>
          <cell r="I131">
            <v>40</v>
          </cell>
          <cell r="J131">
            <v>7</v>
          </cell>
          <cell r="L131">
            <v>7272</v>
          </cell>
          <cell r="P131">
            <v>370</v>
          </cell>
          <cell r="U131">
            <v>455640000</v>
          </cell>
        </row>
        <row r="132"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I132">
            <v>0</v>
          </cell>
          <cell r="J132">
            <v>0</v>
          </cell>
          <cell r="L132">
            <v>0</v>
          </cell>
          <cell r="P132">
            <v>0</v>
          </cell>
          <cell r="U132">
            <v>0</v>
          </cell>
        </row>
        <row r="133">
          <cell r="D133">
            <v>0</v>
          </cell>
          <cell r="E133">
            <v>0</v>
          </cell>
          <cell r="F133">
            <v>0</v>
          </cell>
          <cell r="H133">
            <v>2</v>
          </cell>
          <cell r="I133">
            <v>80</v>
          </cell>
          <cell r="J133">
            <v>19</v>
          </cell>
          <cell r="L133">
            <v>11920</v>
          </cell>
          <cell r="P133">
            <v>213</v>
          </cell>
          <cell r="U133">
            <v>1251600000</v>
          </cell>
        </row>
        <row r="134">
          <cell r="D134">
            <v>0</v>
          </cell>
          <cell r="E134">
            <v>0</v>
          </cell>
          <cell r="F134">
            <v>0</v>
          </cell>
          <cell r="H134">
            <v>11</v>
          </cell>
          <cell r="I134">
            <v>1026</v>
          </cell>
          <cell r="J134">
            <v>123</v>
          </cell>
          <cell r="L134">
            <v>753244</v>
          </cell>
          <cell r="P134">
            <v>1990</v>
          </cell>
          <cell r="U134">
            <v>69583930000</v>
          </cell>
        </row>
        <row r="135">
          <cell r="D135">
            <v>0</v>
          </cell>
          <cell r="E135">
            <v>0</v>
          </cell>
          <cell r="F135">
            <v>0</v>
          </cell>
          <cell r="H135">
            <v>0</v>
          </cell>
          <cell r="I135">
            <v>29</v>
          </cell>
          <cell r="J135">
            <v>12</v>
          </cell>
          <cell r="L135">
            <v>0</v>
          </cell>
          <cell r="P135">
            <v>33</v>
          </cell>
          <cell r="U135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  <cell r="H136">
            <v>0</v>
          </cell>
          <cell r="I136">
            <v>23</v>
          </cell>
          <cell r="J136">
            <v>32</v>
          </cell>
          <cell r="L136">
            <v>4880</v>
          </cell>
          <cell r="P136">
            <v>428</v>
          </cell>
          <cell r="U136">
            <v>531600000</v>
          </cell>
        </row>
        <row r="137">
          <cell r="D137">
            <v>0</v>
          </cell>
          <cell r="E137">
            <v>0</v>
          </cell>
          <cell r="F137">
            <v>0</v>
          </cell>
          <cell r="H137">
            <v>50</v>
          </cell>
          <cell r="I137">
            <v>1</v>
          </cell>
          <cell r="J137">
            <v>0</v>
          </cell>
          <cell r="L137">
            <v>0</v>
          </cell>
          <cell r="P137">
            <v>250</v>
          </cell>
          <cell r="U137">
            <v>0</v>
          </cell>
        </row>
        <row r="138">
          <cell r="D138">
            <v>0</v>
          </cell>
          <cell r="E138">
            <v>0</v>
          </cell>
          <cell r="F138">
            <v>0</v>
          </cell>
          <cell r="H138">
            <v>5</v>
          </cell>
          <cell r="I138">
            <v>1075</v>
          </cell>
          <cell r="J138">
            <v>102</v>
          </cell>
          <cell r="L138">
            <v>1708175</v>
          </cell>
          <cell r="P138">
            <v>555</v>
          </cell>
          <cell r="U138">
            <v>20685687500</v>
          </cell>
        </row>
      </sheetData>
      <sheetData sheetId="7">
        <row r="128">
          <cell r="D128">
            <v>0</v>
          </cell>
          <cell r="E128">
            <v>0</v>
          </cell>
          <cell r="F128">
            <v>0</v>
          </cell>
          <cell r="H128">
            <v>0</v>
          </cell>
          <cell r="I128">
            <v>33</v>
          </cell>
          <cell r="J128">
            <v>10</v>
          </cell>
          <cell r="L128">
            <v>16195</v>
          </cell>
          <cell r="P128">
            <v>111</v>
          </cell>
          <cell r="U128">
            <v>172854000</v>
          </cell>
        </row>
        <row r="129">
          <cell r="D129">
            <v>0</v>
          </cell>
          <cell r="E129">
            <v>0</v>
          </cell>
          <cell r="F129">
            <v>0</v>
          </cell>
          <cell r="H129">
            <v>0</v>
          </cell>
          <cell r="I129">
            <v>65</v>
          </cell>
          <cell r="J129">
            <v>0</v>
          </cell>
          <cell r="L129">
            <v>24212</v>
          </cell>
          <cell r="P129">
            <v>137</v>
          </cell>
          <cell r="U129">
            <v>1444670000</v>
          </cell>
        </row>
        <row r="130">
          <cell r="D130">
            <v>0</v>
          </cell>
          <cell r="E130">
            <v>0</v>
          </cell>
          <cell r="F130">
            <v>0</v>
          </cell>
          <cell r="H130">
            <v>15</v>
          </cell>
          <cell r="I130">
            <v>607</v>
          </cell>
          <cell r="J130">
            <v>10</v>
          </cell>
          <cell r="L130">
            <v>76311</v>
          </cell>
          <cell r="P130">
            <v>2457</v>
          </cell>
          <cell r="U130">
            <v>5723325000</v>
          </cell>
        </row>
        <row r="131">
          <cell r="D131">
            <v>0</v>
          </cell>
          <cell r="E131">
            <v>0</v>
          </cell>
          <cell r="F131">
            <v>0</v>
          </cell>
          <cell r="H131">
            <v>0</v>
          </cell>
          <cell r="I131">
            <v>95</v>
          </cell>
          <cell r="J131">
            <v>25</v>
          </cell>
          <cell r="L131">
            <v>7264</v>
          </cell>
          <cell r="P131">
            <v>55</v>
          </cell>
          <cell r="U131">
            <v>332500000</v>
          </cell>
        </row>
        <row r="132">
          <cell r="D132">
            <v>0</v>
          </cell>
          <cell r="E132">
            <v>0</v>
          </cell>
          <cell r="F132">
            <v>0</v>
          </cell>
          <cell r="H132">
            <v>5</v>
          </cell>
          <cell r="I132">
            <v>1386</v>
          </cell>
          <cell r="J132">
            <v>64</v>
          </cell>
          <cell r="L132">
            <v>588011</v>
          </cell>
          <cell r="P132">
            <v>1421</v>
          </cell>
          <cell r="U132">
            <v>62331940000</v>
          </cell>
        </row>
        <row r="133">
          <cell r="D133">
            <v>0</v>
          </cell>
          <cell r="E133">
            <v>0</v>
          </cell>
          <cell r="F133">
            <v>0</v>
          </cell>
          <cell r="H133">
            <v>8</v>
          </cell>
          <cell r="I133">
            <v>1098</v>
          </cell>
          <cell r="J133">
            <v>30</v>
          </cell>
          <cell r="L133">
            <v>207797</v>
          </cell>
          <cell r="P133">
            <v>2055</v>
          </cell>
          <cell r="U133">
            <v>19518380000</v>
          </cell>
        </row>
        <row r="134">
          <cell r="D134">
            <v>0</v>
          </cell>
          <cell r="E134">
            <v>0</v>
          </cell>
          <cell r="F134">
            <v>10</v>
          </cell>
          <cell r="H134">
            <v>0</v>
          </cell>
          <cell r="I134">
            <v>25</v>
          </cell>
          <cell r="J134">
            <v>10</v>
          </cell>
          <cell r="L134">
            <v>300</v>
          </cell>
          <cell r="P134">
            <v>5</v>
          </cell>
          <cell r="U134">
            <v>4500000</v>
          </cell>
        </row>
        <row r="135">
          <cell r="D135">
            <v>0</v>
          </cell>
          <cell r="E135">
            <v>0</v>
          </cell>
          <cell r="F135">
            <v>0</v>
          </cell>
          <cell r="H135">
            <v>0</v>
          </cell>
          <cell r="I135">
            <v>310</v>
          </cell>
          <cell r="J135">
            <v>50</v>
          </cell>
          <cell r="L135">
            <v>58161</v>
          </cell>
          <cell r="P135">
            <v>928</v>
          </cell>
          <cell r="U135">
            <v>6946796000</v>
          </cell>
        </row>
        <row r="136">
          <cell r="D136">
            <v>0</v>
          </cell>
          <cell r="E136">
            <v>0</v>
          </cell>
          <cell r="F136">
            <v>0</v>
          </cell>
          <cell r="H136">
            <v>97</v>
          </cell>
          <cell r="I136">
            <v>352</v>
          </cell>
          <cell r="J136">
            <v>25</v>
          </cell>
          <cell r="L136">
            <v>157696</v>
          </cell>
          <cell r="P136">
            <v>719</v>
          </cell>
          <cell r="U136">
            <v>7544768000</v>
          </cell>
        </row>
        <row r="137">
          <cell r="D137">
            <v>0</v>
          </cell>
          <cell r="E137">
            <v>0</v>
          </cell>
          <cell r="F137">
            <v>0</v>
          </cell>
          <cell r="H137">
            <v>395</v>
          </cell>
          <cell r="I137">
            <v>676</v>
          </cell>
          <cell r="J137">
            <v>205</v>
          </cell>
          <cell r="L137">
            <v>424190</v>
          </cell>
          <cell r="P137">
            <v>484</v>
          </cell>
          <cell r="U137">
            <v>5701384000</v>
          </cell>
        </row>
        <row r="138">
          <cell r="D138">
            <v>0</v>
          </cell>
          <cell r="E138">
            <v>0</v>
          </cell>
          <cell r="F138">
            <v>0</v>
          </cell>
          <cell r="H138">
            <v>65</v>
          </cell>
          <cell r="I138">
            <v>0</v>
          </cell>
          <cell r="J138">
            <v>0</v>
          </cell>
          <cell r="L138">
            <v>0</v>
          </cell>
          <cell r="P138">
            <v>55</v>
          </cell>
          <cell r="U138">
            <v>0</v>
          </cell>
        </row>
      </sheetData>
      <sheetData sheetId="8">
        <row r="127">
          <cell r="D127">
            <v>0</v>
          </cell>
          <cell r="E127">
            <v>0</v>
          </cell>
          <cell r="F127">
            <v>1</v>
          </cell>
          <cell r="H127">
            <v>0</v>
          </cell>
          <cell r="I127">
            <v>211</v>
          </cell>
          <cell r="J127">
            <v>12</v>
          </cell>
          <cell r="L127">
            <v>59977</v>
          </cell>
          <cell r="P127">
            <v>195</v>
          </cell>
          <cell r="U127">
            <v>1125479000</v>
          </cell>
        </row>
        <row r="128">
          <cell r="D128">
            <v>0</v>
          </cell>
          <cell r="E128">
            <v>0</v>
          </cell>
          <cell r="F128">
            <v>2</v>
          </cell>
          <cell r="H128">
            <v>0</v>
          </cell>
          <cell r="I128">
            <v>100</v>
          </cell>
          <cell r="J128">
            <v>11</v>
          </cell>
          <cell r="L128">
            <v>22825</v>
          </cell>
          <cell r="P128">
            <v>372</v>
          </cell>
          <cell r="U128">
            <v>430075000</v>
          </cell>
        </row>
        <row r="129">
          <cell r="D129">
            <v>0</v>
          </cell>
          <cell r="E129">
            <v>0</v>
          </cell>
          <cell r="F129">
            <v>0</v>
          </cell>
          <cell r="H129">
            <v>0</v>
          </cell>
          <cell r="I129">
            <v>209</v>
          </cell>
          <cell r="J129">
            <v>1</v>
          </cell>
          <cell r="L129">
            <v>29678</v>
          </cell>
          <cell r="P129">
            <v>591</v>
          </cell>
          <cell r="U129">
            <v>2225850000</v>
          </cell>
        </row>
        <row r="130">
          <cell r="D130">
            <v>0</v>
          </cell>
          <cell r="E130">
            <v>0</v>
          </cell>
          <cell r="F130">
            <v>0</v>
          </cell>
          <cell r="H130">
            <v>0</v>
          </cell>
          <cell r="I130">
            <v>0</v>
          </cell>
          <cell r="J130">
            <v>0</v>
          </cell>
          <cell r="L130">
            <v>0</v>
          </cell>
          <cell r="P130">
            <v>0</v>
          </cell>
          <cell r="U130">
            <v>0</v>
          </cell>
        </row>
        <row r="131">
          <cell r="D131">
            <v>0</v>
          </cell>
          <cell r="E131">
            <v>0</v>
          </cell>
          <cell r="F131">
            <v>5</v>
          </cell>
          <cell r="H131">
            <v>410</v>
          </cell>
          <cell r="I131">
            <v>294</v>
          </cell>
          <cell r="J131">
            <v>100</v>
          </cell>
          <cell r="L131">
            <v>37120</v>
          </cell>
          <cell r="P131">
            <v>1559</v>
          </cell>
          <cell r="U131">
            <v>3897600000</v>
          </cell>
        </row>
        <row r="132">
          <cell r="D132">
            <v>0</v>
          </cell>
          <cell r="E132">
            <v>0</v>
          </cell>
          <cell r="F132">
            <v>1</v>
          </cell>
          <cell r="H132">
            <v>172</v>
          </cell>
          <cell r="I132">
            <v>511</v>
          </cell>
          <cell r="J132">
            <v>77</v>
          </cell>
          <cell r="L132">
            <v>132930</v>
          </cell>
          <cell r="P132">
            <v>1802</v>
          </cell>
          <cell r="U132">
            <v>11665375000</v>
          </cell>
        </row>
        <row r="133">
          <cell r="D133">
            <v>0</v>
          </cell>
          <cell r="E133">
            <v>0</v>
          </cell>
          <cell r="F133">
            <v>8</v>
          </cell>
          <cell r="H133">
            <v>0</v>
          </cell>
          <cell r="I133">
            <v>8</v>
          </cell>
          <cell r="J133">
            <v>22</v>
          </cell>
          <cell r="L133">
            <v>0</v>
          </cell>
          <cell r="P133">
            <v>12</v>
          </cell>
          <cell r="U133">
            <v>0</v>
          </cell>
        </row>
        <row r="134">
          <cell r="D134">
            <v>0</v>
          </cell>
          <cell r="E134">
            <v>0</v>
          </cell>
          <cell r="F134">
            <v>4</v>
          </cell>
          <cell r="H134">
            <v>95</v>
          </cell>
          <cell r="I134">
            <v>330</v>
          </cell>
          <cell r="J134">
            <v>110</v>
          </cell>
          <cell r="L134">
            <v>64000</v>
          </cell>
          <cell r="P134">
            <v>871</v>
          </cell>
          <cell r="U134">
            <v>7680000000</v>
          </cell>
        </row>
        <row r="135">
          <cell r="D135">
            <v>0</v>
          </cell>
          <cell r="E135">
            <v>0</v>
          </cell>
          <cell r="F135">
            <v>0</v>
          </cell>
          <cell r="H135">
            <v>66</v>
          </cell>
          <cell r="I135">
            <v>18</v>
          </cell>
          <cell r="J135">
            <v>22</v>
          </cell>
          <cell r="L135">
            <v>3425</v>
          </cell>
          <cell r="P135">
            <v>88</v>
          </cell>
          <cell r="U135">
            <v>158237000</v>
          </cell>
        </row>
        <row r="136">
          <cell r="D136">
            <v>0</v>
          </cell>
          <cell r="E136">
            <v>0</v>
          </cell>
          <cell r="F136">
            <v>0</v>
          </cell>
          <cell r="H136">
            <v>273</v>
          </cell>
          <cell r="I136">
            <v>60</v>
          </cell>
          <cell r="J136">
            <v>7</v>
          </cell>
          <cell r="L136">
            <v>19126</v>
          </cell>
          <cell r="P136">
            <v>275</v>
          </cell>
          <cell r="U136">
            <v>253148000</v>
          </cell>
        </row>
        <row r="137">
          <cell r="H137">
            <v>0</v>
          </cell>
          <cell r="I137">
            <v>0</v>
          </cell>
          <cell r="J137">
            <v>0</v>
          </cell>
        </row>
      </sheetData>
      <sheetData sheetId="9">
        <row r="3">
          <cell r="A3" t="str">
            <v>TAHUN 2025</v>
          </cell>
        </row>
        <row r="5">
          <cell r="C5" t="str">
            <v>Tanaman Akhir Tahun 2024</v>
          </cell>
        </row>
        <row r="134">
          <cell r="D134">
            <v>0</v>
          </cell>
          <cell r="E134">
            <v>0</v>
          </cell>
          <cell r="F134">
            <v>0</v>
          </cell>
          <cell r="H134">
            <v>0</v>
          </cell>
          <cell r="I134">
            <v>0</v>
          </cell>
          <cell r="J134">
            <v>0</v>
          </cell>
          <cell r="L134">
            <v>0</v>
          </cell>
          <cell r="P134">
            <v>0</v>
          </cell>
          <cell r="U134">
            <v>0</v>
          </cell>
        </row>
        <row r="135">
          <cell r="D135">
            <v>0</v>
          </cell>
          <cell r="E135">
            <v>0</v>
          </cell>
          <cell r="F135">
            <v>0</v>
          </cell>
          <cell r="H135">
            <v>0</v>
          </cell>
          <cell r="I135">
            <v>7</v>
          </cell>
          <cell r="J135">
            <v>32</v>
          </cell>
          <cell r="L135">
            <v>2121</v>
          </cell>
          <cell r="P135">
            <v>59</v>
          </cell>
          <cell r="U135">
            <v>40026000</v>
          </cell>
        </row>
        <row r="136">
          <cell r="D136">
            <v>5</v>
          </cell>
          <cell r="E136">
            <v>5</v>
          </cell>
          <cell r="F136">
            <v>0</v>
          </cell>
          <cell r="H136">
            <v>5</v>
          </cell>
          <cell r="I136">
            <v>405</v>
          </cell>
          <cell r="J136">
            <v>685</v>
          </cell>
          <cell r="L136">
            <v>17112</v>
          </cell>
          <cell r="P136">
            <v>3996</v>
          </cell>
          <cell r="U136">
            <v>564075000</v>
          </cell>
        </row>
        <row r="137">
          <cell r="D137">
            <v>0</v>
          </cell>
          <cell r="E137">
            <v>0</v>
          </cell>
          <cell r="F137">
            <v>0</v>
          </cell>
          <cell r="H137">
            <v>253</v>
          </cell>
          <cell r="I137">
            <v>257</v>
          </cell>
          <cell r="J137">
            <v>36</v>
          </cell>
          <cell r="L137">
            <v>108673</v>
          </cell>
          <cell r="P137">
            <v>1140</v>
          </cell>
          <cell r="U137">
            <v>10867300000</v>
          </cell>
        </row>
        <row r="138">
          <cell r="D138">
            <v>0</v>
          </cell>
          <cell r="E138">
            <v>0</v>
          </cell>
          <cell r="F138">
            <v>0</v>
          </cell>
          <cell r="H138">
            <v>914</v>
          </cell>
          <cell r="I138">
            <v>1260</v>
          </cell>
          <cell r="J138">
            <v>737</v>
          </cell>
          <cell r="L138">
            <v>734530</v>
          </cell>
          <cell r="P138">
            <v>5456</v>
          </cell>
          <cell r="U138">
            <v>79308475000</v>
          </cell>
        </row>
        <row r="139">
          <cell r="D139">
            <v>5</v>
          </cell>
          <cell r="E139">
            <v>0</v>
          </cell>
          <cell r="F139">
            <v>0</v>
          </cell>
          <cell r="H139">
            <v>0</v>
          </cell>
          <cell r="I139">
            <v>206</v>
          </cell>
          <cell r="J139">
            <v>525</v>
          </cell>
          <cell r="L139">
            <v>90640</v>
          </cell>
          <cell r="P139">
            <v>1481</v>
          </cell>
          <cell r="U139">
            <v>8337850000</v>
          </cell>
        </row>
        <row r="140">
          <cell r="D140">
            <v>0</v>
          </cell>
          <cell r="E140">
            <v>0</v>
          </cell>
          <cell r="F140">
            <v>0</v>
          </cell>
          <cell r="H140">
            <v>0</v>
          </cell>
          <cell r="I140">
            <v>3</v>
          </cell>
          <cell r="J140">
            <v>64</v>
          </cell>
          <cell r="L140">
            <v>288</v>
          </cell>
          <cell r="P140">
            <v>26</v>
          </cell>
          <cell r="U140">
            <v>2070000</v>
          </cell>
        </row>
        <row r="141">
          <cell r="D141">
            <v>0</v>
          </cell>
          <cell r="E141">
            <v>0</v>
          </cell>
          <cell r="F141">
            <v>0</v>
          </cell>
          <cell r="H141">
            <v>10</v>
          </cell>
          <cell r="I141">
            <v>153</v>
          </cell>
          <cell r="J141">
            <v>130</v>
          </cell>
          <cell r="L141">
            <v>14112</v>
          </cell>
          <cell r="P141">
            <v>236</v>
          </cell>
          <cell r="U141">
            <v>1672752000</v>
          </cell>
        </row>
        <row r="142">
          <cell r="D142">
            <v>114</v>
          </cell>
          <cell r="E142">
            <v>0</v>
          </cell>
          <cell r="F142">
            <v>0</v>
          </cell>
          <cell r="H142">
            <v>80</v>
          </cell>
          <cell r="I142">
            <v>20</v>
          </cell>
          <cell r="J142">
            <v>0</v>
          </cell>
          <cell r="L142">
            <v>7180</v>
          </cell>
          <cell r="P142">
            <v>240</v>
          </cell>
          <cell r="U142">
            <v>321200000</v>
          </cell>
        </row>
        <row r="143">
          <cell r="D143">
            <v>0</v>
          </cell>
          <cell r="E143">
            <v>0</v>
          </cell>
          <cell r="F143">
            <v>0</v>
          </cell>
          <cell r="H143">
            <v>0</v>
          </cell>
          <cell r="I143">
            <v>0</v>
          </cell>
          <cell r="J143">
            <v>0</v>
          </cell>
          <cell r="L143">
            <v>0</v>
          </cell>
          <cell r="P143">
            <v>0</v>
          </cell>
          <cell r="U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H144">
            <v>1</v>
          </cell>
          <cell r="I144">
            <v>3</v>
          </cell>
          <cell r="J144">
            <v>0</v>
          </cell>
          <cell r="L144">
            <v>139</v>
          </cell>
          <cell r="P144">
            <v>120</v>
          </cell>
          <cell r="U144">
            <v>40600000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EDD35-1E6F-418A-854A-EE4874F9A13B}">
  <sheetPr>
    <tabColor rgb="FFFF0000"/>
  </sheetPr>
  <dimension ref="A1:V37"/>
  <sheetViews>
    <sheetView tabSelected="1" zoomScale="50" zoomScaleNormal="50" workbookViewId="0">
      <selection activeCell="O14" sqref="O14"/>
    </sheetView>
  </sheetViews>
  <sheetFormatPr defaultColWidth="9.1796875" defaultRowHeight="14" x14ac:dyDescent="0.3"/>
  <cols>
    <col min="1" max="1" width="4.1796875" style="3" customWidth="1"/>
    <col min="2" max="2" width="16.6328125" style="3" customWidth="1"/>
    <col min="3" max="3" width="22.6328125" style="3" customWidth="1"/>
    <col min="4" max="4" width="8.7265625" style="3" customWidth="1"/>
    <col min="5" max="5" width="8.1796875" style="3" customWidth="1"/>
    <col min="6" max="6" width="7.81640625" style="3" customWidth="1"/>
    <col min="7" max="7" width="9.54296875" style="3" customWidth="1"/>
    <col min="8" max="8" width="9.26953125" style="3" customWidth="1"/>
    <col min="9" max="9" width="11.1796875" style="3" customWidth="1"/>
    <col min="10" max="10" width="9.453125" style="3" customWidth="1"/>
    <col min="11" max="11" width="10.6328125" style="3" customWidth="1"/>
    <col min="12" max="12" width="13.6328125" style="3" customWidth="1"/>
    <col min="13" max="15" width="9.7265625" style="3" customWidth="1"/>
    <col min="16" max="16" width="9" style="3" customWidth="1"/>
    <col min="17" max="17" width="4.54296875" style="6" customWidth="1"/>
    <col min="18" max="18" width="7.26953125" style="6" customWidth="1"/>
    <col min="19" max="19" width="5.453125" style="3" customWidth="1"/>
    <col min="20" max="20" width="5.1796875" style="2" customWidth="1"/>
    <col min="21" max="21" width="20.08984375" style="2" customWidth="1"/>
    <col min="22" max="22" width="4.1796875" style="2" customWidth="1"/>
    <col min="23" max="256" width="9.1796875" style="3"/>
    <col min="257" max="257" width="4.1796875" style="3" customWidth="1"/>
    <col min="258" max="258" width="16.6328125" style="3" customWidth="1"/>
    <col min="259" max="259" width="22.6328125" style="3" customWidth="1"/>
    <col min="260" max="260" width="8.7265625" style="3" customWidth="1"/>
    <col min="261" max="261" width="8.1796875" style="3" customWidth="1"/>
    <col min="262" max="262" width="7.81640625" style="3" customWidth="1"/>
    <col min="263" max="263" width="9.54296875" style="3" customWidth="1"/>
    <col min="264" max="264" width="9.26953125" style="3" customWidth="1"/>
    <col min="265" max="265" width="11.1796875" style="3" customWidth="1"/>
    <col min="266" max="266" width="9.453125" style="3" customWidth="1"/>
    <col min="267" max="267" width="10.6328125" style="3" customWidth="1"/>
    <col min="268" max="268" width="13.6328125" style="3" customWidth="1"/>
    <col min="269" max="271" width="9.7265625" style="3" customWidth="1"/>
    <col min="272" max="272" width="9" style="3" customWidth="1"/>
    <col min="273" max="273" width="4.54296875" style="3" customWidth="1"/>
    <col min="274" max="274" width="7.26953125" style="3" customWidth="1"/>
    <col min="275" max="275" width="5.453125" style="3" customWidth="1"/>
    <col min="276" max="276" width="5.1796875" style="3" customWidth="1"/>
    <col min="277" max="277" width="20.08984375" style="3" customWidth="1"/>
    <col min="278" max="278" width="4.1796875" style="3" customWidth="1"/>
    <col min="279" max="512" width="9.1796875" style="3"/>
    <col min="513" max="513" width="4.1796875" style="3" customWidth="1"/>
    <col min="514" max="514" width="16.6328125" style="3" customWidth="1"/>
    <col min="515" max="515" width="22.6328125" style="3" customWidth="1"/>
    <col min="516" max="516" width="8.7265625" style="3" customWidth="1"/>
    <col min="517" max="517" width="8.1796875" style="3" customWidth="1"/>
    <col min="518" max="518" width="7.81640625" style="3" customWidth="1"/>
    <col min="519" max="519" width="9.54296875" style="3" customWidth="1"/>
    <col min="520" max="520" width="9.26953125" style="3" customWidth="1"/>
    <col min="521" max="521" width="11.1796875" style="3" customWidth="1"/>
    <col min="522" max="522" width="9.453125" style="3" customWidth="1"/>
    <col min="523" max="523" width="10.6328125" style="3" customWidth="1"/>
    <col min="524" max="524" width="13.6328125" style="3" customWidth="1"/>
    <col min="525" max="527" width="9.7265625" style="3" customWidth="1"/>
    <col min="528" max="528" width="9" style="3" customWidth="1"/>
    <col min="529" max="529" width="4.54296875" style="3" customWidth="1"/>
    <col min="530" max="530" width="7.26953125" style="3" customWidth="1"/>
    <col min="531" max="531" width="5.453125" style="3" customWidth="1"/>
    <col min="532" max="532" width="5.1796875" style="3" customWidth="1"/>
    <col min="533" max="533" width="20.08984375" style="3" customWidth="1"/>
    <col min="534" max="534" width="4.1796875" style="3" customWidth="1"/>
    <col min="535" max="768" width="9.1796875" style="3"/>
    <col min="769" max="769" width="4.1796875" style="3" customWidth="1"/>
    <col min="770" max="770" width="16.6328125" style="3" customWidth="1"/>
    <col min="771" max="771" width="22.6328125" style="3" customWidth="1"/>
    <col min="772" max="772" width="8.7265625" style="3" customWidth="1"/>
    <col min="773" max="773" width="8.1796875" style="3" customWidth="1"/>
    <col min="774" max="774" width="7.81640625" style="3" customWidth="1"/>
    <col min="775" max="775" width="9.54296875" style="3" customWidth="1"/>
    <col min="776" max="776" width="9.26953125" style="3" customWidth="1"/>
    <col min="777" max="777" width="11.1796875" style="3" customWidth="1"/>
    <col min="778" max="778" width="9.453125" style="3" customWidth="1"/>
    <col min="779" max="779" width="10.6328125" style="3" customWidth="1"/>
    <col min="780" max="780" width="13.6328125" style="3" customWidth="1"/>
    <col min="781" max="783" width="9.7265625" style="3" customWidth="1"/>
    <col min="784" max="784" width="9" style="3" customWidth="1"/>
    <col min="785" max="785" width="4.54296875" style="3" customWidth="1"/>
    <col min="786" max="786" width="7.26953125" style="3" customWidth="1"/>
    <col min="787" max="787" width="5.453125" style="3" customWidth="1"/>
    <col min="788" max="788" width="5.1796875" style="3" customWidth="1"/>
    <col min="789" max="789" width="20.08984375" style="3" customWidth="1"/>
    <col min="790" max="790" width="4.1796875" style="3" customWidth="1"/>
    <col min="791" max="1024" width="9.1796875" style="3"/>
    <col min="1025" max="1025" width="4.1796875" style="3" customWidth="1"/>
    <col min="1026" max="1026" width="16.6328125" style="3" customWidth="1"/>
    <col min="1027" max="1027" width="22.6328125" style="3" customWidth="1"/>
    <col min="1028" max="1028" width="8.7265625" style="3" customWidth="1"/>
    <col min="1029" max="1029" width="8.1796875" style="3" customWidth="1"/>
    <col min="1030" max="1030" width="7.81640625" style="3" customWidth="1"/>
    <col min="1031" max="1031" width="9.54296875" style="3" customWidth="1"/>
    <col min="1032" max="1032" width="9.26953125" style="3" customWidth="1"/>
    <col min="1033" max="1033" width="11.1796875" style="3" customWidth="1"/>
    <col min="1034" max="1034" width="9.453125" style="3" customWidth="1"/>
    <col min="1035" max="1035" width="10.6328125" style="3" customWidth="1"/>
    <col min="1036" max="1036" width="13.6328125" style="3" customWidth="1"/>
    <col min="1037" max="1039" width="9.7265625" style="3" customWidth="1"/>
    <col min="1040" max="1040" width="9" style="3" customWidth="1"/>
    <col min="1041" max="1041" width="4.54296875" style="3" customWidth="1"/>
    <col min="1042" max="1042" width="7.26953125" style="3" customWidth="1"/>
    <col min="1043" max="1043" width="5.453125" style="3" customWidth="1"/>
    <col min="1044" max="1044" width="5.1796875" style="3" customWidth="1"/>
    <col min="1045" max="1045" width="20.08984375" style="3" customWidth="1"/>
    <col min="1046" max="1046" width="4.1796875" style="3" customWidth="1"/>
    <col min="1047" max="1280" width="9.1796875" style="3"/>
    <col min="1281" max="1281" width="4.1796875" style="3" customWidth="1"/>
    <col min="1282" max="1282" width="16.6328125" style="3" customWidth="1"/>
    <col min="1283" max="1283" width="22.6328125" style="3" customWidth="1"/>
    <col min="1284" max="1284" width="8.7265625" style="3" customWidth="1"/>
    <col min="1285" max="1285" width="8.1796875" style="3" customWidth="1"/>
    <col min="1286" max="1286" width="7.81640625" style="3" customWidth="1"/>
    <col min="1287" max="1287" width="9.54296875" style="3" customWidth="1"/>
    <col min="1288" max="1288" width="9.26953125" style="3" customWidth="1"/>
    <col min="1289" max="1289" width="11.1796875" style="3" customWidth="1"/>
    <col min="1290" max="1290" width="9.453125" style="3" customWidth="1"/>
    <col min="1291" max="1291" width="10.6328125" style="3" customWidth="1"/>
    <col min="1292" max="1292" width="13.6328125" style="3" customWidth="1"/>
    <col min="1293" max="1295" width="9.7265625" style="3" customWidth="1"/>
    <col min="1296" max="1296" width="9" style="3" customWidth="1"/>
    <col min="1297" max="1297" width="4.54296875" style="3" customWidth="1"/>
    <col min="1298" max="1298" width="7.26953125" style="3" customWidth="1"/>
    <col min="1299" max="1299" width="5.453125" style="3" customWidth="1"/>
    <col min="1300" max="1300" width="5.1796875" style="3" customWidth="1"/>
    <col min="1301" max="1301" width="20.08984375" style="3" customWidth="1"/>
    <col min="1302" max="1302" width="4.1796875" style="3" customWidth="1"/>
    <col min="1303" max="1536" width="9.1796875" style="3"/>
    <col min="1537" max="1537" width="4.1796875" style="3" customWidth="1"/>
    <col min="1538" max="1538" width="16.6328125" style="3" customWidth="1"/>
    <col min="1539" max="1539" width="22.6328125" style="3" customWidth="1"/>
    <col min="1540" max="1540" width="8.7265625" style="3" customWidth="1"/>
    <col min="1541" max="1541" width="8.1796875" style="3" customWidth="1"/>
    <col min="1542" max="1542" width="7.81640625" style="3" customWidth="1"/>
    <col min="1543" max="1543" width="9.54296875" style="3" customWidth="1"/>
    <col min="1544" max="1544" width="9.26953125" style="3" customWidth="1"/>
    <col min="1545" max="1545" width="11.1796875" style="3" customWidth="1"/>
    <col min="1546" max="1546" width="9.453125" style="3" customWidth="1"/>
    <col min="1547" max="1547" width="10.6328125" style="3" customWidth="1"/>
    <col min="1548" max="1548" width="13.6328125" style="3" customWidth="1"/>
    <col min="1549" max="1551" width="9.7265625" style="3" customWidth="1"/>
    <col min="1552" max="1552" width="9" style="3" customWidth="1"/>
    <col min="1553" max="1553" width="4.54296875" style="3" customWidth="1"/>
    <col min="1554" max="1554" width="7.26953125" style="3" customWidth="1"/>
    <col min="1555" max="1555" width="5.453125" style="3" customWidth="1"/>
    <col min="1556" max="1556" width="5.1796875" style="3" customWidth="1"/>
    <col min="1557" max="1557" width="20.08984375" style="3" customWidth="1"/>
    <col min="1558" max="1558" width="4.1796875" style="3" customWidth="1"/>
    <col min="1559" max="1792" width="9.1796875" style="3"/>
    <col min="1793" max="1793" width="4.1796875" style="3" customWidth="1"/>
    <col min="1794" max="1794" width="16.6328125" style="3" customWidth="1"/>
    <col min="1795" max="1795" width="22.6328125" style="3" customWidth="1"/>
    <col min="1796" max="1796" width="8.7265625" style="3" customWidth="1"/>
    <col min="1797" max="1797" width="8.1796875" style="3" customWidth="1"/>
    <col min="1798" max="1798" width="7.81640625" style="3" customWidth="1"/>
    <col min="1799" max="1799" width="9.54296875" style="3" customWidth="1"/>
    <col min="1800" max="1800" width="9.26953125" style="3" customWidth="1"/>
    <col min="1801" max="1801" width="11.1796875" style="3" customWidth="1"/>
    <col min="1802" max="1802" width="9.453125" style="3" customWidth="1"/>
    <col min="1803" max="1803" width="10.6328125" style="3" customWidth="1"/>
    <col min="1804" max="1804" width="13.6328125" style="3" customWidth="1"/>
    <col min="1805" max="1807" width="9.7265625" style="3" customWidth="1"/>
    <col min="1808" max="1808" width="9" style="3" customWidth="1"/>
    <col min="1809" max="1809" width="4.54296875" style="3" customWidth="1"/>
    <col min="1810" max="1810" width="7.26953125" style="3" customWidth="1"/>
    <col min="1811" max="1811" width="5.453125" style="3" customWidth="1"/>
    <col min="1812" max="1812" width="5.1796875" style="3" customWidth="1"/>
    <col min="1813" max="1813" width="20.08984375" style="3" customWidth="1"/>
    <col min="1814" max="1814" width="4.1796875" style="3" customWidth="1"/>
    <col min="1815" max="2048" width="9.1796875" style="3"/>
    <col min="2049" max="2049" width="4.1796875" style="3" customWidth="1"/>
    <col min="2050" max="2050" width="16.6328125" style="3" customWidth="1"/>
    <col min="2051" max="2051" width="22.6328125" style="3" customWidth="1"/>
    <col min="2052" max="2052" width="8.7265625" style="3" customWidth="1"/>
    <col min="2053" max="2053" width="8.1796875" style="3" customWidth="1"/>
    <col min="2054" max="2054" width="7.81640625" style="3" customWidth="1"/>
    <col min="2055" max="2055" width="9.54296875" style="3" customWidth="1"/>
    <col min="2056" max="2056" width="9.26953125" style="3" customWidth="1"/>
    <col min="2057" max="2057" width="11.1796875" style="3" customWidth="1"/>
    <col min="2058" max="2058" width="9.453125" style="3" customWidth="1"/>
    <col min="2059" max="2059" width="10.6328125" style="3" customWidth="1"/>
    <col min="2060" max="2060" width="13.6328125" style="3" customWidth="1"/>
    <col min="2061" max="2063" width="9.7265625" style="3" customWidth="1"/>
    <col min="2064" max="2064" width="9" style="3" customWidth="1"/>
    <col min="2065" max="2065" width="4.54296875" style="3" customWidth="1"/>
    <col min="2066" max="2066" width="7.26953125" style="3" customWidth="1"/>
    <col min="2067" max="2067" width="5.453125" style="3" customWidth="1"/>
    <col min="2068" max="2068" width="5.1796875" style="3" customWidth="1"/>
    <col min="2069" max="2069" width="20.08984375" style="3" customWidth="1"/>
    <col min="2070" max="2070" width="4.1796875" style="3" customWidth="1"/>
    <col min="2071" max="2304" width="9.1796875" style="3"/>
    <col min="2305" max="2305" width="4.1796875" style="3" customWidth="1"/>
    <col min="2306" max="2306" width="16.6328125" style="3" customWidth="1"/>
    <col min="2307" max="2307" width="22.6328125" style="3" customWidth="1"/>
    <col min="2308" max="2308" width="8.7265625" style="3" customWidth="1"/>
    <col min="2309" max="2309" width="8.1796875" style="3" customWidth="1"/>
    <col min="2310" max="2310" width="7.81640625" style="3" customWidth="1"/>
    <col min="2311" max="2311" width="9.54296875" style="3" customWidth="1"/>
    <col min="2312" max="2312" width="9.26953125" style="3" customWidth="1"/>
    <col min="2313" max="2313" width="11.1796875" style="3" customWidth="1"/>
    <col min="2314" max="2314" width="9.453125" style="3" customWidth="1"/>
    <col min="2315" max="2315" width="10.6328125" style="3" customWidth="1"/>
    <col min="2316" max="2316" width="13.6328125" style="3" customWidth="1"/>
    <col min="2317" max="2319" width="9.7265625" style="3" customWidth="1"/>
    <col min="2320" max="2320" width="9" style="3" customWidth="1"/>
    <col min="2321" max="2321" width="4.54296875" style="3" customWidth="1"/>
    <col min="2322" max="2322" width="7.26953125" style="3" customWidth="1"/>
    <col min="2323" max="2323" width="5.453125" style="3" customWidth="1"/>
    <col min="2324" max="2324" width="5.1796875" style="3" customWidth="1"/>
    <col min="2325" max="2325" width="20.08984375" style="3" customWidth="1"/>
    <col min="2326" max="2326" width="4.1796875" style="3" customWidth="1"/>
    <col min="2327" max="2560" width="9.1796875" style="3"/>
    <col min="2561" max="2561" width="4.1796875" style="3" customWidth="1"/>
    <col min="2562" max="2562" width="16.6328125" style="3" customWidth="1"/>
    <col min="2563" max="2563" width="22.6328125" style="3" customWidth="1"/>
    <col min="2564" max="2564" width="8.7265625" style="3" customWidth="1"/>
    <col min="2565" max="2565" width="8.1796875" style="3" customWidth="1"/>
    <col min="2566" max="2566" width="7.81640625" style="3" customWidth="1"/>
    <col min="2567" max="2567" width="9.54296875" style="3" customWidth="1"/>
    <col min="2568" max="2568" width="9.26953125" style="3" customWidth="1"/>
    <col min="2569" max="2569" width="11.1796875" style="3" customWidth="1"/>
    <col min="2570" max="2570" width="9.453125" style="3" customWidth="1"/>
    <col min="2571" max="2571" width="10.6328125" style="3" customWidth="1"/>
    <col min="2572" max="2572" width="13.6328125" style="3" customWidth="1"/>
    <col min="2573" max="2575" width="9.7265625" style="3" customWidth="1"/>
    <col min="2576" max="2576" width="9" style="3" customWidth="1"/>
    <col min="2577" max="2577" width="4.54296875" style="3" customWidth="1"/>
    <col min="2578" max="2578" width="7.26953125" style="3" customWidth="1"/>
    <col min="2579" max="2579" width="5.453125" style="3" customWidth="1"/>
    <col min="2580" max="2580" width="5.1796875" style="3" customWidth="1"/>
    <col min="2581" max="2581" width="20.08984375" style="3" customWidth="1"/>
    <col min="2582" max="2582" width="4.1796875" style="3" customWidth="1"/>
    <col min="2583" max="2816" width="9.1796875" style="3"/>
    <col min="2817" max="2817" width="4.1796875" style="3" customWidth="1"/>
    <col min="2818" max="2818" width="16.6328125" style="3" customWidth="1"/>
    <col min="2819" max="2819" width="22.6328125" style="3" customWidth="1"/>
    <col min="2820" max="2820" width="8.7265625" style="3" customWidth="1"/>
    <col min="2821" max="2821" width="8.1796875" style="3" customWidth="1"/>
    <col min="2822" max="2822" width="7.81640625" style="3" customWidth="1"/>
    <col min="2823" max="2823" width="9.54296875" style="3" customWidth="1"/>
    <col min="2824" max="2824" width="9.26953125" style="3" customWidth="1"/>
    <col min="2825" max="2825" width="11.1796875" style="3" customWidth="1"/>
    <col min="2826" max="2826" width="9.453125" style="3" customWidth="1"/>
    <col min="2827" max="2827" width="10.6328125" style="3" customWidth="1"/>
    <col min="2828" max="2828" width="13.6328125" style="3" customWidth="1"/>
    <col min="2829" max="2831" width="9.7265625" style="3" customWidth="1"/>
    <col min="2832" max="2832" width="9" style="3" customWidth="1"/>
    <col min="2833" max="2833" width="4.54296875" style="3" customWidth="1"/>
    <col min="2834" max="2834" width="7.26953125" style="3" customWidth="1"/>
    <col min="2835" max="2835" width="5.453125" style="3" customWidth="1"/>
    <col min="2836" max="2836" width="5.1796875" style="3" customWidth="1"/>
    <col min="2837" max="2837" width="20.08984375" style="3" customWidth="1"/>
    <col min="2838" max="2838" width="4.1796875" style="3" customWidth="1"/>
    <col min="2839" max="3072" width="9.1796875" style="3"/>
    <col min="3073" max="3073" width="4.1796875" style="3" customWidth="1"/>
    <col min="3074" max="3074" width="16.6328125" style="3" customWidth="1"/>
    <col min="3075" max="3075" width="22.6328125" style="3" customWidth="1"/>
    <col min="3076" max="3076" width="8.7265625" style="3" customWidth="1"/>
    <col min="3077" max="3077" width="8.1796875" style="3" customWidth="1"/>
    <col min="3078" max="3078" width="7.81640625" style="3" customWidth="1"/>
    <col min="3079" max="3079" width="9.54296875" style="3" customWidth="1"/>
    <col min="3080" max="3080" width="9.26953125" style="3" customWidth="1"/>
    <col min="3081" max="3081" width="11.1796875" style="3" customWidth="1"/>
    <col min="3082" max="3082" width="9.453125" style="3" customWidth="1"/>
    <col min="3083" max="3083" width="10.6328125" style="3" customWidth="1"/>
    <col min="3084" max="3084" width="13.6328125" style="3" customWidth="1"/>
    <col min="3085" max="3087" width="9.7265625" style="3" customWidth="1"/>
    <col min="3088" max="3088" width="9" style="3" customWidth="1"/>
    <col min="3089" max="3089" width="4.54296875" style="3" customWidth="1"/>
    <col min="3090" max="3090" width="7.26953125" style="3" customWidth="1"/>
    <col min="3091" max="3091" width="5.453125" style="3" customWidth="1"/>
    <col min="3092" max="3092" width="5.1796875" style="3" customWidth="1"/>
    <col min="3093" max="3093" width="20.08984375" style="3" customWidth="1"/>
    <col min="3094" max="3094" width="4.1796875" style="3" customWidth="1"/>
    <col min="3095" max="3328" width="9.1796875" style="3"/>
    <col min="3329" max="3329" width="4.1796875" style="3" customWidth="1"/>
    <col min="3330" max="3330" width="16.6328125" style="3" customWidth="1"/>
    <col min="3331" max="3331" width="22.6328125" style="3" customWidth="1"/>
    <col min="3332" max="3332" width="8.7265625" style="3" customWidth="1"/>
    <col min="3333" max="3333" width="8.1796875" style="3" customWidth="1"/>
    <col min="3334" max="3334" width="7.81640625" style="3" customWidth="1"/>
    <col min="3335" max="3335" width="9.54296875" style="3" customWidth="1"/>
    <col min="3336" max="3336" width="9.26953125" style="3" customWidth="1"/>
    <col min="3337" max="3337" width="11.1796875" style="3" customWidth="1"/>
    <col min="3338" max="3338" width="9.453125" style="3" customWidth="1"/>
    <col min="3339" max="3339" width="10.6328125" style="3" customWidth="1"/>
    <col min="3340" max="3340" width="13.6328125" style="3" customWidth="1"/>
    <col min="3341" max="3343" width="9.7265625" style="3" customWidth="1"/>
    <col min="3344" max="3344" width="9" style="3" customWidth="1"/>
    <col min="3345" max="3345" width="4.54296875" style="3" customWidth="1"/>
    <col min="3346" max="3346" width="7.26953125" style="3" customWidth="1"/>
    <col min="3347" max="3347" width="5.453125" style="3" customWidth="1"/>
    <col min="3348" max="3348" width="5.1796875" style="3" customWidth="1"/>
    <col min="3349" max="3349" width="20.08984375" style="3" customWidth="1"/>
    <col min="3350" max="3350" width="4.1796875" style="3" customWidth="1"/>
    <col min="3351" max="3584" width="9.1796875" style="3"/>
    <col min="3585" max="3585" width="4.1796875" style="3" customWidth="1"/>
    <col min="3586" max="3586" width="16.6328125" style="3" customWidth="1"/>
    <col min="3587" max="3587" width="22.6328125" style="3" customWidth="1"/>
    <col min="3588" max="3588" width="8.7265625" style="3" customWidth="1"/>
    <col min="3589" max="3589" width="8.1796875" style="3" customWidth="1"/>
    <col min="3590" max="3590" width="7.81640625" style="3" customWidth="1"/>
    <col min="3591" max="3591" width="9.54296875" style="3" customWidth="1"/>
    <col min="3592" max="3592" width="9.26953125" style="3" customWidth="1"/>
    <col min="3593" max="3593" width="11.1796875" style="3" customWidth="1"/>
    <col min="3594" max="3594" width="9.453125" style="3" customWidth="1"/>
    <col min="3595" max="3595" width="10.6328125" style="3" customWidth="1"/>
    <col min="3596" max="3596" width="13.6328125" style="3" customWidth="1"/>
    <col min="3597" max="3599" width="9.7265625" style="3" customWidth="1"/>
    <col min="3600" max="3600" width="9" style="3" customWidth="1"/>
    <col min="3601" max="3601" width="4.54296875" style="3" customWidth="1"/>
    <col min="3602" max="3602" width="7.26953125" style="3" customWidth="1"/>
    <col min="3603" max="3603" width="5.453125" style="3" customWidth="1"/>
    <col min="3604" max="3604" width="5.1796875" style="3" customWidth="1"/>
    <col min="3605" max="3605" width="20.08984375" style="3" customWidth="1"/>
    <col min="3606" max="3606" width="4.1796875" style="3" customWidth="1"/>
    <col min="3607" max="3840" width="9.1796875" style="3"/>
    <col min="3841" max="3841" width="4.1796875" style="3" customWidth="1"/>
    <col min="3842" max="3842" width="16.6328125" style="3" customWidth="1"/>
    <col min="3843" max="3843" width="22.6328125" style="3" customWidth="1"/>
    <col min="3844" max="3844" width="8.7265625" style="3" customWidth="1"/>
    <col min="3845" max="3845" width="8.1796875" style="3" customWidth="1"/>
    <col min="3846" max="3846" width="7.81640625" style="3" customWidth="1"/>
    <col min="3847" max="3847" width="9.54296875" style="3" customWidth="1"/>
    <col min="3848" max="3848" width="9.26953125" style="3" customWidth="1"/>
    <col min="3849" max="3849" width="11.1796875" style="3" customWidth="1"/>
    <col min="3850" max="3850" width="9.453125" style="3" customWidth="1"/>
    <col min="3851" max="3851" width="10.6328125" style="3" customWidth="1"/>
    <col min="3852" max="3852" width="13.6328125" style="3" customWidth="1"/>
    <col min="3853" max="3855" width="9.7265625" style="3" customWidth="1"/>
    <col min="3856" max="3856" width="9" style="3" customWidth="1"/>
    <col min="3857" max="3857" width="4.54296875" style="3" customWidth="1"/>
    <col min="3858" max="3858" width="7.26953125" style="3" customWidth="1"/>
    <col min="3859" max="3859" width="5.453125" style="3" customWidth="1"/>
    <col min="3860" max="3860" width="5.1796875" style="3" customWidth="1"/>
    <col min="3861" max="3861" width="20.08984375" style="3" customWidth="1"/>
    <col min="3862" max="3862" width="4.1796875" style="3" customWidth="1"/>
    <col min="3863" max="4096" width="9.1796875" style="3"/>
    <col min="4097" max="4097" width="4.1796875" style="3" customWidth="1"/>
    <col min="4098" max="4098" width="16.6328125" style="3" customWidth="1"/>
    <col min="4099" max="4099" width="22.6328125" style="3" customWidth="1"/>
    <col min="4100" max="4100" width="8.7265625" style="3" customWidth="1"/>
    <col min="4101" max="4101" width="8.1796875" style="3" customWidth="1"/>
    <col min="4102" max="4102" width="7.81640625" style="3" customWidth="1"/>
    <col min="4103" max="4103" width="9.54296875" style="3" customWidth="1"/>
    <col min="4104" max="4104" width="9.26953125" style="3" customWidth="1"/>
    <col min="4105" max="4105" width="11.1796875" style="3" customWidth="1"/>
    <col min="4106" max="4106" width="9.453125" style="3" customWidth="1"/>
    <col min="4107" max="4107" width="10.6328125" style="3" customWidth="1"/>
    <col min="4108" max="4108" width="13.6328125" style="3" customWidth="1"/>
    <col min="4109" max="4111" width="9.7265625" style="3" customWidth="1"/>
    <col min="4112" max="4112" width="9" style="3" customWidth="1"/>
    <col min="4113" max="4113" width="4.54296875" style="3" customWidth="1"/>
    <col min="4114" max="4114" width="7.26953125" style="3" customWidth="1"/>
    <col min="4115" max="4115" width="5.453125" style="3" customWidth="1"/>
    <col min="4116" max="4116" width="5.1796875" style="3" customWidth="1"/>
    <col min="4117" max="4117" width="20.08984375" style="3" customWidth="1"/>
    <col min="4118" max="4118" width="4.1796875" style="3" customWidth="1"/>
    <col min="4119" max="4352" width="9.1796875" style="3"/>
    <col min="4353" max="4353" width="4.1796875" style="3" customWidth="1"/>
    <col min="4354" max="4354" width="16.6328125" style="3" customWidth="1"/>
    <col min="4355" max="4355" width="22.6328125" style="3" customWidth="1"/>
    <col min="4356" max="4356" width="8.7265625" style="3" customWidth="1"/>
    <col min="4357" max="4357" width="8.1796875" style="3" customWidth="1"/>
    <col min="4358" max="4358" width="7.81640625" style="3" customWidth="1"/>
    <col min="4359" max="4359" width="9.54296875" style="3" customWidth="1"/>
    <col min="4360" max="4360" width="9.26953125" style="3" customWidth="1"/>
    <col min="4361" max="4361" width="11.1796875" style="3" customWidth="1"/>
    <col min="4362" max="4362" width="9.453125" style="3" customWidth="1"/>
    <col min="4363" max="4363" width="10.6328125" style="3" customWidth="1"/>
    <col min="4364" max="4364" width="13.6328125" style="3" customWidth="1"/>
    <col min="4365" max="4367" width="9.7265625" style="3" customWidth="1"/>
    <col min="4368" max="4368" width="9" style="3" customWidth="1"/>
    <col min="4369" max="4369" width="4.54296875" style="3" customWidth="1"/>
    <col min="4370" max="4370" width="7.26953125" style="3" customWidth="1"/>
    <col min="4371" max="4371" width="5.453125" style="3" customWidth="1"/>
    <col min="4372" max="4372" width="5.1796875" style="3" customWidth="1"/>
    <col min="4373" max="4373" width="20.08984375" style="3" customWidth="1"/>
    <col min="4374" max="4374" width="4.1796875" style="3" customWidth="1"/>
    <col min="4375" max="4608" width="9.1796875" style="3"/>
    <col min="4609" max="4609" width="4.1796875" style="3" customWidth="1"/>
    <col min="4610" max="4610" width="16.6328125" style="3" customWidth="1"/>
    <col min="4611" max="4611" width="22.6328125" style="3" customWidth="1"/>
    <col min="4612" max="4612" width="8.7265625" style="3" customWidth="1"/>
    <col min="4613" max="4613" width="8.1796875" style="3" customWidth="1"/>
    <col min="4614" max="4614" width="7.81640625" style="3" customWidth="1"/>
    <col min="4615" max="4615" width="9.54296875" style="3" customWidth="1"/>
    <col min="4616" max="4616" width="9.26953125" style="3" customWidth="1"/>
    <col min="4617" max="4617" width="11.1796875" style="3" customWidth="1"/>
    <col min="4618" max="4618" width="9.453125" style="3" customWidth="1"/>
    <col min="4619" max="4619" width="10.6328125" style="3" customWidth="1"/>
    <col min="4620" max="4620" width="13.6328125" style="3" customWidth="1"/>
    <col min="4621" max="4623" width="9.7265625" style="3" customWidth="1"/>
    <col min="4624" max="4624" width="9" style="3" customWidth="1"/>
    <col min="4625" max="4625" width="4.54296875" style="3" customWidth="1"/>
    <col min="4626" max="4626" width="7.26953125" style="3" customWidth="1"/>
    <col min="4627" max="4627" width="5.453125" style="3" customWidth="1"/>
    <col min="4628" max="4628" width="5.1796875" style="3" customWidth="1"/>
    <col min="4629" max="4629" width="20.08984375" style="3" customWidth="1"/>
    <col min="4630" max="4630" width="4.1796875" style="3" customWidth="1"/>
    <col min="4631" max="4864" width="9.1796875" style="3"/>
    <col min="4865" max="4865" width="4.1796875" style="3" customWidth="1"/>
    <col min="4866" max="4866" width="16.6328125" style="3" customWidth="1"/>
    <col min="4867" max="4867" width="22.6328125" style="3" customWidth="1"/>
    <col min="4868" max="4868" width="8.7265625" style="3" customWidth="1"/>
    <col min="4869" max="4869" width="8.1796875" style="3" customWidth="1"/>
    <col min="4870" max="4870" width="7.81640625" style="3" customWidth="1"/>
    <col min="4871" max="4871" width="9.54296875" style="3" customWidth="1"/>
    <col min="4872" max="4872" width="9.26953125" style="3" customWidth="1"/>
    <col min="4873" max="4873" width="11.1796875" style="3" customWidth="1"/>
    <col min="4874" max="4874" width="9.453125" style="3" customWidth="1"/>
    <col min="4875" max="4875" width="10.6328125" style="3" customWidth="1"/>
    <col min="4876" max="4876" width="13.6328125" style="3" customWidth="1"/>
    <col min="4877" max="4879" width="9.7265625" style="3" customWidth="1"/>
    <col min="4880" max="4880" width="9" style="3" customWidth="1"/>
    <col min="4881" max="4881" width="4.54296875" style="3" customWidth="1"/>
    <col min="4882" max="4882" width="7.26953125" style="3" customWidth="1"/>
    <col min="4883" max="4883" width="5.453125" style="3" customWidth="1"/>
    <col min="4884" max="4884" width="5.1796875" style="3" customWidth="1"/>
    <col min="4885" max="4885" width="20.08984375" style="3" customWidth="1"/>
    <col min="4886" max="4886" width="4.1796875" style="3" customWidth="1"/>
    <col min="4887" max="5120" width="9.1796875" style="3"/>
    <col min="5121" max="5121" width="4.1796875" style="3" customWidth="1"/>
    <col min="5122" max="5122" width="16.6328125" style="3" customWidth="1"/>
    <col min="5123" max="5123" width="22.6328125" style="3" customWidth="1"/>
    <col min="5124" max="5124" width="8.7265625" style="3" customWidth="1"/>
    <col min="5125" max="5125" width="8.1796875" style="3" customWidth="1"/>
    <col min="5126" max="5126" width="7.81640625" style="3" customWidth="1"/>
    <col min="5127" max="5127" width="9.54296875" style="3" customWidth="1"/>
    <col min="5128" max="5128" width="9.26953125" style="3" customWidth="1"/>
    <col min="5129" max="5129" width="11.1796875" style="3" customWidth="1"/>
    <col min="5130" max="5130" width="9.453125" style="3" customWidth="1"/>
    <col min="5131" max="5131" width="10.6328125" style="3" customWidth="1"/>
    <col min="5132" max="5132" width="13.6328125" style="3" customWidth="1"/>
    <col min="5133" max="5135" width="9.7265625" style="3" customWidth="1"/>
    <col min="5136" max="5136" width="9" style="3" customWidth="1"/>
    <col min="5137" max="5137" width="4.54296875" style="3" customWidth="1"/>
    <col min="5138" max="5138" width="7.26953125" style="3" customWidth="1"/>
    <col min="5139" max="5139" width="5.453125" style="3" customWidth="1"/>
    <col min="5140" max="5140" width="5.1796875" style="3" customWidth="1"/>
    <col min="5141" max="5141" width="20.08984375" style="3" customWidth="1"/>
    <col min="5142" max="5142" width="4.1796875" style="3" customWidth="1"/>
    <col min="5143" max="5376" width="9.1796875" style="3"/>
    <col min="5377" max="5377" width="4.1796875" style="3" customWidth="1"/>
    <col min="5378" max="5378" width="16.6328125" style="3" customWidth="1"/>
    <col min="5379" max="5379" width="22.6328125" style="3" customWidth="1"/>
    <col min="5380" max="5380" width="8.7265625" style="3" customWidth="1"/>
    <col min="5381" max="5381" width="8.1796875" style="3" customWidth="1"/>
    <col min="5382" max="5382" width="7.81640625" style="3" customWidth="1"/>
    <col min="5383" max="5383" width="9.54296875" style="3" customWidth="1"/>
    <col min="5384" max="5384" width="9.26953125" style="3" customWidth="1"/>
    <col min="5385" max="5385" width="11.1796875" style="3" customWidth="1"/>
    <col min="5386" max="5386" width="9.453125" style="3" customWidth="1"/>
    <col min="5387" max="5387" width="10.6328125" style="3" customWidth="1"/>
    <col min="5388" max="5388" width="13.6328125" style="3" customWidth="1"/>
    <col min="5389" max="5391" width="9.7265625" style="3" customWidth="1"/>
    <col min="5392" max="5392" width="9" style="3" customWidth="1"/>
    <col min="5393" max="5393" width="4.54296875" style="3" customWidth="1"/>
    <col min="5394" max="5394" width="7.26953125" style="3" customWidth="1"/>
    <col min="5395" max="5395" width="5.453125" style="3" customWidth="1"/>
    <col min="5396" max="5396" width="5.1796875" style="3" customWidth="1"/>
    <col min="5397" max="5397" width="20.08984375" style="3" customWidth="1"/>
    <col min="5398" max="5398" width="4.1796875" style="3" customWidth="1"/>
    <col min="5399" max="5632" width="9.1796875" style="3"/>
    <col min="5633" max="5633" width="4.1796875" style="3" customWidth="1"/>
    <col min="5634" max="5634" width="16.6328125" style="3" customWidth="1"/>
    <col min="5635" max="5635" width="22.6328125" style="3" customWidth="1"/>
    <col min="5636" max="5636" width="8.7265625" style="3" customWidth="1"/>
    <col min="5637" max="5637" width="8.1796875" style="3" customWidth="1"/>
    <col min="5638" max="5638" width="7.81640625" style="3" customWidth="1"/>
    <col min="5639" max="5639" width="9.54296875" style="3" customWidth="1"/>
    <col min="5640" max="5640" width="9.26953125" style="3" customWidth="1"/>
    <col min="5641" max="5641" width="11.1796875" style="3" customWidth="1"/>
    <col min="5642" max="5642" width="9.453125" style="3" customWidth="1"/>
    <col min="5643" max="5643" width="10.6328125" style="3" customWidth="1"/>
    <col min="5644" max="5644" width="13.6328125" style="3" customWidth="1"/>
    <col min="5645" max="5647" width="9.7265625" style="3" customWidth="1"/>
    <col min="5648" max="5648" width="9" style="3" customWidth="1"/>
    <col min="5649" max="5649" width="4.54296875" style="3" customWidth="1"/>
    <col min="5650" max="5650" width="7.26953125" style="3" customWidth="1"/>
    <col min="5651" max="5651" width="5.453125" style="3" customWidth="1"/>
    <col min="5652" max="5652" width="5.1796875" style="3" customWidth="1"/>
    <col min="5653" max="5653" width="20.08984375" style="3" customWidth="1"/>
    <col min="5654" max="5654" width="4.1796875" style="3" customWidth="1"/>
    <col min="5655" max="5888" width="9.1796875" style="3"/>
    <col min="5889" max="5889" width="4.1796875" style="3" customWidth="1"/>
    <col min="5890" max="5890" width="16.6328125" style="3" customWidth="1"/>
    <col min="5891" max="5891" width="22.6328125" style="3" customWidth="1"/>
    <col min="5892" max="5892" width="8.7265625" style="3" customWidth="1"/>
    <col min="5893" max="5893" width="8.1796875" style="3" customWidth="1"/>
    <col min="5894" max="5894" width="7.81640625" style="3" customWidth="1"/>
    <col min="5895" max="5895" width="9.54296875" style="3" customWidth="1"/>
    <col min="5896" max="5896" width="9.26953125" style="3" customWidth="1"/>
    <col min="5897" max="5897" width="11.1796875" style="3" customWidth="1"/>
    <col min="5898" max="5898" width="9.453125" style="3" customWidth="1"/>
    <col min="5899" max="5899" width="10.6328125" style="3" customWidth="1"/>
    <col min="5900" max="5900" width="13.6328125" style="3" customWidth="1"/>
    <col min="5901" max="5903" width="9.7265625" style="3" customWidth="1"/>
    <col min="5904" max="5904" width="9" style="3" customWidth="1"/>
    <col min="5905" max="5905" width="4.54296875" style="3" customWidth="1"/>
    <col min="5906" max="5906" width="7.26953125" style="3" customWidth="1"/>
    <col min="5907" max="5907" width="5.453125" style="3" customWidth="1"/>
    <col min="5908" max="5908" width="5.1796875" style="3" customWidth="1"/>
    <col min="5909" max="5909" width="20.08984375" style="3" customWidth="1"/>
    <col min="5910" max="5910" width="4.1796875" style="3" customWidth="1"/>
    <col min="5911" max="6144" width="9.1796875" style="3"/>
    <col min="6145" max="6145" width="4.1796875" style="3" customWidth="1"/>
    <col min="6146" max="6146" width="16.6328125" style="3" customWidth="1"/>
    <col min="6147" max="6147" width="22.6328125" style="3" customWidth="1"/>
    <col min="6148" max="6148" width="8.7265625" style="3" customWidth="1"/>
    <col min="6149" max="6149" width="8.1796875" style="3" customWidth="1"/>
    <col min="6150" max="6150" width="7.81640625" style="3" customWidth="1"/>
    <col min="6151" max="6151" width="9.54296875" style="3" customWidth="1"/>
    <col min="6152" max="6152" width="9.26953125" style="3" customWidth="1"/>
    <col min="6153" max="6153" width="11.1796875" style="3" customWidth="1"/>
    <col min="6154" max="6154" width="9.453125" style="3" customWidth="1"/>
    <col min="6155" max="6155" width="10.6328125" style="3" customWidth="1"/>
    <col min="6156" max="6156" width="13.6328125" style="3" customWidth="1"/>
    <col min="6157" max="6159" width="9.7265625" style="3" customWidth="1"/>
    <col min="6160" max="6160" width="9" style="3" customWidth="1"/>
    <col min="6161" max="6161" width="4.54296875" style="3" customWidth="1"/>
    <col min="6162" max="6162" width="7.26953125" style="3" customWidth="1"/>
    <col min="6163" max="6163" width="5.453125" style="3" customWidth="1"/>
    <col min="6164" max="6164" width="5.1796875" style="3" customWidth="1"/>
    <col min="6165" max="6165" width="20.08984375" style="3" customWidth="1"/>
    <col min="6166" max="6166" width="4.1796875" style="3" customWidth="1"/>
    <col min="6167" max="6400" width="9.1796875" style="3"/>
    <col min="6401" max="6401" width="4.1796875" style="3" customWidth="1"/>
    <col min="6402" max="6402" width="16.6328125" style="3" customWidth="1"/>
    <col min="6403" max="6403" width="22.6328125" style="3" customWidth="1"/>
    <col min="6404" max="6404" width="8.7265625" style="3" customWidth="1"/>
    <col min="6405" max="6405" width="8.1796875" style="3" customWidth="1"/>
    <col min="6406" max="6406" width="7.81640625" style="3" customWidth="1"/>
    <col min="6407" max="6407" width="9.54296875" style="3" customWidth="1"/>
    <col min="6408" max="6408" width="9.26953125" style="3" customWidth="1"/>
    <col min="6409" max="6409" width="11.1796875" style="3" customWidth="1"/>
    <col min="6410" max="6410" width="9.453125" style="3" customWidth="1"/>
    <col min="6411" max="6411" width="10.6328125" style="3" customWidth="1"/>
    <col min="6412" max="6412" width="13.6328125" style="3" customWidth="1"/>
    <col min="6413" max="6415" width="9.7265625" style="3" customWidth="1"/>
    <col min="6416" max="6416" width="9" style="3" customWidth="1"/>
    <col min="6417" max="6417" width="4.54296875" style="3" customWidth="1"/>
    <col min="6418" max="6418" width="7.26953125" style="3" customWidth="1"/>
    <col min="6419" max="6419" width="5.453125" style="3" customWidth="1"/>
    <col min="6420" max="6420" width="5.1796875" style="3" customWidth="1"/>
    <col min="6421" max="6421" width="20.08984375" style="3" customWidth="1"/>
    <col min="6422" max="6422" width="4.1796875" style="3" customWidth="1"/>
    <col min="6423" max="6656" width="9.1796875" style="3"/>
    <col min="6657" max="6657" width="4.1796875" style="3" customWidth="1"/>
    <col min="6658" max="6658" width="16.6328125" style="3" customWidth="1"/>
    <col min="6659" max="6659" width="22.6328125" style="3" customWidth="1"/>
    <col min="6660" max="6660" width="8.7265625" style="3" customWidth="1"/>
    <col min="6661" max="6661" width="8.1796875" style="3" customWidth="1"/>
    <col min="6662" max="6662" width="7.81640625" style="3" customWidth="1"/>
    <col min="6663" max="6663" width="9.54296875" style="3" customWidth="1"/>
    <col min="6664" max="6664" width="9.26953125" style="3" customWidth="1"/>
    <col min="6665" max="6665" width="11.1796875" style="3" customWidth="1"/>
    <col min="6666" max="6666" width="9.453125" style="3" customWidth="1"/>
    <col min="6667" max="6667" width="10.6328125" style="3" customWidth="1"/>
    <col min="6668" max="6668" width="13.6328125" style="3" customWidth="1"/>
    <col min="6669" max="6671" width="9.7265625" style="3" customWidth="1"/>
    <col min="6672" max="6672" width="9" style="3" customWidth="1"/>
    <col min="6673" max="6673" width="4.54296875" style="3" customWidth="1"/>
    <col min="6674" max="6674" width="7.26953125" style="3" customWidth="1"/>
    <col min="6675" max="6675" width="5.453125" style="3" customWidth="1"/>
    <col min="6676" max="6676" width="5.1796875" style="3" customWidth="1"/>
    <col min="6677" max="6677" width="20.08984375" style="3" customWidth="1"/>
    <col min="6678" max="6678" width="4.1796875" style="3" customWidth="1"/>
    <col min="6679" max="6912" width="9.1796875" style="3"/>
    <col min="6913" max="6913" width="4.1796875" style="3" customWidth="1"/>
    <col min="6914" max="6914" width="16.6328125" style="3" customWidth="1"/>
    <col min="6915" max="6915" width="22.6328125" style="3" customWidth="1"/>
    <col min="6916" max="6916" width="8.7265625" style="3" customWidth="1"/>
    <col min="6917" max="6917" width="8.1796875" style="3" customWidth="1"/>
    <col min="6918" max="6918" width="7.81640625" style="3" customWidth="1"/>
    <col min="6919" max="6919" width="9.54296875" style="3" customWidth="1"/>
    <col min="6920" max="6920" width="9.26953125" style="3" customWidth="1"/>
    <col min="6921" max="6921" width="11.1796875" style="3" customWidth="1"/>
    <col min="6922" max="6922" width="9.453125" style="3" customWidth="1"/>
    <col min="6923" max="6923" width="10.6328125" style="3" customWidth="1"/>
    <col min="6924" max="6924" width="13.6328125" style="3" customWidth="1"/>
    <col min="6925" max="6927" width="9.7265625" style="3" customWidth="1"/>
    <col min="6928" max="6928" width="9" style="3" customWidth="1"/>
    <col min="6929" max="6929" width="4.54296875" style="3" customWidth="1"/>
    <col min="6930" max="6930" width="7.26953125" style="3" customWidth="1"/>
    <col min="6931" max="6931" width="5.453125" style="3" customWidth="1"/>
    <col min="6932" max="6932" width="5.1796875" style="3" customWidth="1"/>
    <col min="6933" max="6933" width="20.08984375" style="3" customWidth="1"/>
    <col min="6934" max="6934" width="4.1796875" style="3" customWidth="1"/>
    <col min="6935" max="7168" width="9.1796875" style="3"/>
    <col min="7169" max="7169" width="4.1796875" style="3" customWidth="1"/>
    <col min="7170" max="7170" width="16.6328125" style="3" customWidth="1"/>
    <col min="7171" max="7171" width="22.6328125" style="3" customWidth="1"/>
    <col min="7172" max="7172" width="8.7265625" style="3" customWidth="1"/>
    <col min="7173" max="7173" width="8.1796875" style="3" customWidth="1"/>
    <col min="7174" max="7174" width="7.81640625" style="3" customWidth="1"/>
    <col min="7175" max="7175" width="9.54296875" style="3" customWidth="1"/>
    <col min="7176" max="7176" width="9.26953125" style="3" customWidth="1"/>
    <col min="7177" max="7177" width="11.1796875" style="3" customWidth="1"/>
    <col min="7178" max="7178" width="9.453125" style="3" customWidth="1"/>
    <col min="7179" max="7179" width="10.6328125" style="3" customWidth="1"/>
    <col min="7180" max="7180" width="13.6328125" style="3" customWidth="1"/>
    <col min="7181" max="7183" width="9.7265625" style="3" customWidth="1"/>
    <col min="7184" max="7184" width="9" style="3" customWidth="1"/>
    <col min="7185" max="7185" width="4.54296875" style="3" customWidth="1"/>
    <col min="7186" max="7186" width="7.26953125" style="3" customWidth="1"/>
    <col min="7187" max="7187" width="5.453125" style="3" customWidth="1"/>
    <col min="7188" max="7188" width="5.1796875" style="3" customWidth="1"/>
    <col min="7189" max="7189" width="20.08984375" style="3" customWidth="1"/>
    <col min="7190" max="7190" width="4.1796875" style="3" customWidth="1"/>
    <col min="7191" max="7424" width="9.1796875" style="3"/>
    <col min="7425" max="7425" width="4.1796875" style="3" customWidth="1"/>
    <col min="7426" max="7426" width="16.6328125" style="3" customWidth="1"/>
    <col min="7427" max="7427" width="22.6328125" style="3" customWidth="1"/>
    <col min="7428" max="7428" width="8.7265625" style="3" customWidth="1"/>
    <col min="7429" max="7429" width="8.1796875" style="3" customWidth="1"/>
    <col min="7430" max="7430" width="7.81640625" style="3" customWidth="1"/>
    <col min="7431" max="7431" width="9.54296875" style="3" customWidth="1"/>
    <col min="7432" max="7432" width="9.26953125" style="3" customWidth="1"/>
    <col min="7433" max="7433" width="11.1796875" style="3" customWidth="1"/>
    <col min="7434" max="7434" width="9.453125" style="3" customWidth="1"/>
    <col min="7435" max="7435" width="10.6328125" style="3" customWidth="1"/>
    <col min="7436" max="7436" width="13.6328125" style="3" customWidth="1"/>
    <col min="7437" max="7439" width="9.7265625" style="3" customWidth="1"/>
    <col min="7440" max="7440" width="9" style="3" customWidth="1"/>
    <col min="7441" max="7441" width="4.54296875" style="3" customWidth="1"/>
    <col min="7442" max="7442" width="7.26953125" style="3" customWidth="1"/>
    <col min="7443" max="7443" width="5.453125" style="3" customWidth="1"/>
    <col min="7444" max="7444" width="5.1796875" style="3" customWidth="1"/>
    <col min="7445" max="7445" width="20.08984375" style="3" customWidth="1"/>
    <col min="7446" max="7446" width="4.1796875" style="3" customWidth="1"/>
    <col min="7447" max="7680" width="9.1796875" style="3"/>
    <col min="7681" max="7681" width="4.1796875" style="3" customWidth="1"/>
    <col min="7682" max="7682" width="16.6328125" style="3" customWidth="1"/>
    <col min="7683" max="7683" width="22.6328125" style="3" customWidth="1"/>
    <col min="7684" max="7684" width="8.7265625" style="3" customWidth="1"/>
    <col min="7685" max="7685" width="8.1796875" style="3" customWidth="1"/>
    <col min="7686" max="7686" width="7.81640625" style="3" customWidth="1"/>
    <col min="7687" max="7687" width="9.54296875" style="3" customWidth="1"/>
    <col min="7688" max="7688" width="9.26953125" style="3" customWidth="1"/>
    <col min="7689" max="7689" width="11.1796875" style="3" customWidth="1"/>
    <col min="7690" max="7690" width="9.453125" style="3" customWidth="1"/>
    <col min="7691" max="7691" width="10.6328125" style="3" customWidth="1"/>
    <col min="7692" max="7692" width="13.6328125" style="3" customWidth="1"/>
    <col min="7693" max="7695" width="9.7265625" style="3" customWidth="1"/>
    <col min="7696" max="7696" width="9" style="3" customWidth="1"/>
    <col min="7697" max="7697" width="4.54296875" style="3" customWidth="1"/>
    <col min="7698" max="7698" width="7.26953125" style="3" customWidth="1"/>
    <col min="7699" max="7699" width="5.453125" style="3" customWidth="1"/>
    <col min="7700" max="7700" width="5.1796875" style="3" customWidth="1"/>
    <col min="7701" max="7701" width="20.08984375" style="3" customWidth="1"/>
    <col min="7702" max="7702" width="4.1796875" style="3" customWidth="1"/>
    <col min="7703" max="7936" width="9.1796875" style="3"/>
    <col min="7937" max="7937" width="4.1796875" style="3" customWidth="1"/>
    <col min="7938" max="7938" width="16.6328125" style="3" customWidth="1"/>
    <col min="7939" max="7939" width="22.6328125" style="3" customWidth="1"/>
    <col min="7940" max="7940" width="8.7265625" style="3" customWidth="1"/>
    <col min="7941" max="7941" width="8.1796875" style="3" customWidth="1"/>
    <col min="7942" max="7942" width="7.81640625" style="3" customWidth="1"/>
    <col min="7943" max="7943" width="9.54296875" style="3" customWidth="1"/>
    <col min="7944" max="7944" width="9.26953125" style="3" customWidth="1"/>
    <col min="7945" max="7945" width="11.1796875" style="3" customWidth="1"/>
    <col min="7946" max="7946" width="9.453125" style="3" customWidth="1"/>
    <col min="7947" max="7947" width="10.6328125" style="3" customWidth="1"/>
    <col min="7948" max="7948" width="13.6328125" style="3" customWidth="1"/>
    <col min="7949" max="7951" width="9.7265625" style="3" customWidth="1"/>
    <col min="7952" max="7952" width="9" style="3" customWidth="1"/>
    <col min="7953" max="7953" width="4.54296875" style="3" customWidth="1"/>
    <col min="7954" max="7954" width="7.26953125" style="3" customWidth="1"/>
    <col min="7955" max="7955" width="5.453125" style="3" customWidth="1"/>
    <col min="7956" max="7956" width="5.1796875" style="3" customWidth="1"/>
    <col min="7957" max="7957" width="20.08984375" style="3" customWidth="1"/>
    <col min="7958" max="7958" width="4.1796875" style="3" customWidth="1"/>
    <col min="7959" max="8192" width="9.1796875" style="3"/>
    <col min="8193" max="8193" width="4.1796875" style="3" customWidth="1"/>
    <col min="8194" max="8194" width="16.6328125" style="3" customWidth="1"/>
    <col min="8195" max="8195" width="22.6328125" style="3" customWidth="1"/>
    <col min="8196" max="8196" width="8.7265625" style="3" customWidth="1"/>
    <col min="8197" max="8197" width="8.1796875" style="3" customWidth="1"/>
    <col min="8198" max="8198" width="7.81640625" style="3" customWidth="1"/>
    <col min="8199" max="8199" width="9.54296875" style="3" customWidth="1"/>
    <col min="8200" max="8200" width="9.26953125" style="3" customWidth="1"/>
    <col min="8201" max="8201" width="11.1796875" style="3" customWidth="1"/>
    <col min="8202" max="8202" width="9.453125" style="3" customWidth="1"/>
    <col min="8203" max="8203" width="10.6328125" style="3" customWidth="1"/>
    <col min="8204" max="8204" width="13.6328125" style="3" customWidth="1"/>
    <col min="8205" max="8207" width="9.7265625" style="3" customWidth="1"/>
    <col min="8208" max="8208" width="9" style="3" customWidth="1"/>
    <col min="8209" max="8209" width="4.54296875" style="3" customWidth="1"/>
    <col min="8210" max="8210" width="7.26953125" style="3" customWidth="1"/>
    <col min="8211" max="8211" width="5.453125" style="3" customWidth="1"/>
    <col min="8212" max="8212" width="5.1796875" style="3" customWidth="1"/>
    <col min="8213" max="8213" width="20.08984375" style="3" customWidth="1"/>
    <col min="8214" max="8214" width="4.1796875" style="3" customWidth="1"/>
    <col min="8215" max="8448" width="9.1796875" style="3"/>
    <col min="8449" max="8449" width="4.1796875" style="3" customWidth="1"/>
    <col min="8450" max="8450" width="16.6328125" style="3" customWidth="1"/>
    <col min="8451" max="8451" width="22.6328125" style="3" customWidth="1"/>
    <col min="8452" max="8452" width="8.7265625" style="3" customWidth="1"/>
    <col min="8453" max="8453" width="8.1796875" style="3" customWidth="1"/>
    <col min="8454" max="8454" width="7.81640625" style="3" customWidth="1"/>
    <col min="8455" max="8455" width="9.54296875" style="3" customWidth="1"/>
    <col min="8456" max="8456" width="9.26953125" style="3" customWidth="1"/>
    <col min="8457" max="8457" width="11.1796875" style="3" customWidth="1"/>
    <col min="8458" max="8458" width="9.453125" style="3" customWidth="1"/>
    <col min="8459" max="8459" width="10.6328125" style="3" customWidth="1"/>
    <col min="8460" max="8460" width="13.6328125" style="3" customWidth="1"/>
    <col min="8461" max="8463" width="9.7265625" style="3" customWidth="1"/>
    <col min="8464" max="8464" width="9" style="3" customWidth="1"/>
    <col min="8465" max="8465" width="4.54296875" style="3" customWidth="1"/>
    <col min="8466" max="8466" width="7.26953125" style="3" customWidth="1"/>
    <col min="8467" max="8467" width="5.453125" style="3" customWidth="1"/>
    <col min="8468" max="8468" width="5.1796875" style="3" customWidth="1"/>
    <col min="8469" max="8469" width="20.08984375" style="3" customWidth="1"/>
    <col min="8470" max="8470" width="4.1796875" style="3" customWidth="1"/>
    <col min="8471" max="8704" width="9.1796875" style="3"/>
    <col min="8705" max="8705" width="4.1796875" style="3" customWidth="1"/>
    <col min="8706" max="8706" width="16.6328125" style="3" customWidth="1"/>
    <col min="8707" max="8707" width="22.6328125" style="3" customWidth="1"/>
    <col min="8708" max="8708" width="8.7265625" style="3" customWidth="1"/>
    <col min="8709" max="8709" width="8.1796875" style="3" customWidth="1"/>
    <col min="8710" max="8710" width="7.81640625" style="3" customWidth="1"/>
    <col min="8711" max="8711" width="9.54296875" style="3" customWidth="1"/>
    <col min="8712" max="8712" width="9.26953125" style="3" customWidth="1"/>
    <col min="8713" max="8713" width="11.1796875" style="3" customWidth="1"/>
    <col min="8714" max="8714" width="9.453125" style="3" customWidth="1"/>
    <col min="8715" max="8715" width="10.6328125" style="3" customWidth="1"/>
    <col min="8716" max="8716" width="13.6328125" style="3" customWidth="1"/>
    <col min="8717" max="8719" width="9.7265625" style="3" customWidth="1"/>
    <col min="8720" max="8720" width="9" style="3" customWidth="1"/>
    <col min="8721" max="8721" width="4.54296875" style="3" customWidth="1"/>
    <col min="8722" max="8722" width="7.26953125" style="3" customWidth="1"/>
    <col min="8723" max="8723" width="5.453125" style="3" customWidth="1"/>
    <col min="8724" max="8724" width="5.1796875" style="3" customWidth="1"/>
    <col min="8725" max="8725" width="20.08984375" style="3" customWidth="1"/>
    <col min="8726" max="8726" width="4.1796875" style="3" customWidth="1"/>
    <col min="8727" max="8960" width="9.1796875" style="3"/>
    <col min="8961" max="8961" width="4.1796875" style="3" customWidth="1"/>
    <col min="8962" max="8962" width="16.6328125" style="3" customWidth="1"/>
    <col min="8963" max="8963" width="22.6328125" style="3" customWidth="1"/>
    <col min="8964" max="8964" width="8.7265625" style="3" customWidth="1"/>
    <col min="8965" max="8965" width="8.1796875" style="3" customWidth="1"/>
    <col min="8966" max="8966" width="7.81640625" style="3" customWidth="1"/>
    <col min="8967" max="8967" width="9.54296875" style="3" customWidth="1"/>
    <col min="8968" max="8968" width="9.26953125" style="3" customWidth="1"/>
    <col min="8969" max="8969" width="11.1796875" style="3" customWidth="1"/>
    <col min="8970" max="8970" width="9.453125" style="3" customWidth="1"/>
    <col min="8971" max="8971" width="10.6328125" style="3" customWidth="1"/>
    <col min="8972" max="8972" width="13.6328125" style="3" customWidth="1"/>
    <col min="8973" max="8975" width="9.7265625" style="3" customWidth="1"/>
    <col min="8976" max="8976" width="9" style="3" customWidth="1"/>
    <col min="8977" max="8977" width="4.54296875" style="3" customWidth="1"/>
    <col min="8978" max="8978" width="7.26953125" style="3" customWidth="1"/>
    <col min="8979" max="8979" width="5.453125" style="3" customWidth="1"/>
    <col min="8980" max="8980" width="5.1796875" style="3" customWidth="1"/>
    <col min="8981" max="8981" width="20.08984375" style="3" customWidth="1"/>
    <col min="8982" max="8982" width="4.1796875" style="3" customWidth="1"/>
    <col min="8983" max="9216" width="9.1796875" style="3"/>
    <col min="9217" max="9217" width="4.1796875" style="3" customWidth="1"/>
    <col min="9218" max="9218" width="16.6328125" style="3" customWidth="1"/>
    <col min="9219" max="9219" width="22.6328125" style="3" customWidth="1"/>
    <col min="9220" max="9220" width="8.7265625" style="3" customWidth="1"/>
    <col min="9221" max="9221" width="8.1796875" style="3" customWidth="1"/>
    <col min="9222" max="9222" width="7.81640625" style="3" customWidth="1"/>
    <col min="9223" max="9223" width="9.54296875" style="3" customWidth="1"/>
    <col min="9224" max="9224" width="9.26953125" style="3" customWidth="1"/>
    <col min="9225" max="9225" width="11.1796875" style="3" customWidth="1"/>
    <col min="9226" max="9226" width="9.453125" style="3" customWidth="1"/>
    <col min="9227" max="9227" width="10.6328125" style="3" customWidth="1"/>
    <col min="9228" max="9228" width="13.6328125" style="3" customWidth="1"/>
    <col min="9229" max="9231" width="9.7265625" style="3" customWidth="1"/>
    <col min="9232" max="9232" width="9" style="3" customWidth="1"/>
    <col min="9233" max="9233" width="4.54296875" style="3" customWidth="1"/>
    <col min="9234" max="9234" width="7.26953125" style="3" customWidth="1"/>
    <col min="9235" max="9235" width="5.453125" style="3" customWidth="1"/>
    <col min="9236" max="9236" width="5.1796875" style="3" customWidth="1"/>
    <col min="9237" max="9237" width="20.08984375" style="3" customWidth="1"/>
    <col min="9238" max="9238" width="4.1796875" style="3" customWidth="1"/>
    <col min="9239" max="9472" width="9.1796875" style="3"/>
    <col min="9473" max="9473" width="4.1796875" style="3" customWidth="1"/>
    <col min="9474" max="9474" width="16.6328125" style="3" customWidth="1"/>
    <col min="9475" max="9475" width="22.6328125" style="3" customWidth="1"/>
    <col min="9476" max="9476" width="8.7265625" style="3" customWidth="1"/>
    <col min="9477" max="9477" width="8.1796875" style="3" customWidth="1"/>
    <col min="9478" max="9478" width="7.81640625" style="3" customWidth="1"/>
    <col min="9479" max="9479" width="9.54296875" style="3" customWidth="1"/>
    <col min="9480" max="9480" width="9.26953125" style="3" customWidth="1"/>
    <col min="9481" max="9481" width="11.1796875" style="3" customWidth="1"/>
    <col min="9482" max="9482" width="9.453125" style="3" customWidth="1"/>
    <col min="9483" max="9483" width="10.6328125" style="3" customWidth="1"/>
    <col min="9484" max="9484" width="13.6328125" style="3" customWidth="1"/>
    <col min="9485" max="9487" width="9.7265625" style="3" customWidth="1"/>
    <col min="9488" max="9488" width="9" style="3" customWidth="1"/>
    <col min="9489" max="9489" width="4.54296875" style="3" customWidth="1"/>
    <col min="9490" max="9490" width="7.26953125" style="3" customWidth="1"/>
    <col min="9491" max="9491" width="5.453125" style="3" customWidth="1"/>
    <col min="9492" max="9492" width="5.1796875" style="3" customWidth="1"/>
    <col min="9493" max="9493" width="20.08984375" style="3" customWidth="1"/>
    <col min="9494" max="9494" width="4.1796875" style="3" customWidth="1"/>
    <col min="9495" max="9728" width="9.1796875" style="3"/>
    <col min="9729" max="9729" width="4.1796875" style="3" customWidth="1"/>
    <col min="9730" max="9730" width="16.6328125" style="3" customWidth="1"/>
    <col min="9731" max="9731" width="22.6328125" style="3" customWidth="1"/>
    <col min="9732" max="9732" width="8.7265625" style="3" customWidth="1"/>
    <col min="9733" max="9733" width="8.1796875" style="3" customWidth="1"/>
    <col min="9734" max="9734" width="7.81640625" style="3" customWidth="1"/>
    <col min="9735" max="9735" width="9.54296875" style="3" customWidth="1"/>
    <col min="9736" max="9736" width="9.26953125" style="3" customWidth="1"/>
    <col min="9737" max="9737" width="11.1796875" style="3" customWidth="1"/>
    <col min="9738" max="9738" width="9.453125" style="3" customWidth="1"/>
    <col min="9739" max="9739" width="10.6328125" style="3" customWidth="1"/>
    <col min="9740" max="9740" width="13.6328125" style="3" customWidth="1"/>
    <col min="9741" max="9743" width="9.7265625" style="3" customWidth="1"/>
    <col min="9744" max="9744" width="9" style="3" customWidth="1"/>
    <col min="9745" max="9745" width="4.54296875" style="3" customWidth="1"/>
    <col min="9746" max="9746" width="7.26953125" style="3" customWidth="1"/>
    <col min="9747" max="9747" width="5.453125" style="3" customWidth="1"/>
    <col min="9748" max="9748" width="5.1796875" style="3" customWidth="1"/>
    <col min="9749" max="9749" width="20.08984375" style="3" customWidth="1"/>
    <col min="9750" max="9750" width="4.1796875" style="3" customWidth="1"/>
    <col min="9751" max="9984" width="9.1796875" style="3"/>
    <col min="9985" max="9985" width="4.1796875" style="3" customWidth="1"/>
    <col min="9986" max="9986" width="16.6328125" style="3" customWidth="1"/>
    <col min="9987" max="9987" width="22.6328125" style="3" customWidth="1"/>
    <col min="9988" max="9988" width="8.7265625" style="3" customWidth="1"/>
    <col min="9989" max="9989" width="8.1796875" style="3" customWidth="1"/>
    <col min="9990" max="9990" width="7.81640625" style="3" customWidth="1"/>
    <col min="9991" max="9991" width="9.54296875" style="3" customWidth="1"/>
    <col min="9992" max="9992" width="9.26953125" style="3" customWidth="1"/>
    <col min="9993" max="9993" width="11.1796875" style="3" customWidth="1"/>
    <col min="9994" max="9994" width="9.453125" style="3" customWidth="1"/>
    <col min="9995" max="9995" width="10.6328125" style="3" customWidth="1"/>
    <col min="9996" max="9996" width="13.6328125" style="3" customWidth="1"/>
    <col min="9997" max="9999" width="9.7265625" style="3" customWidth="1"/>
    <col min="10000" max="10000" width="9" style="3" customWidth="1"/>
    <col min="10001" max="10001" width="4.54296875" style="3" customWidth="1"/>
    <col min="10002" max="10002" width="7.26953125" style="3" customWidth="1"/>
    <col min="10003" max="10003" width="5.453125" style="3" customWidth="1"/>
    <col min="10004" max="10004" width="5.1796875" style="3" customWidth="1"/>
    <col min="10005" max="10005" width="20.08984375" style="3" customWidth="1"/>
    <col min="10006" max="10006" width="4.1796875" style="3" customWidth="1"/>
    <col min="10007" max="10240" width="9.1796875" style="3"/>
    <col min="10241" max="10241" width="4.1796875" style="3" customWidth="1"/>
    <col min="10242" max="10242" width="16.6328125" style="3" customWidth="1"/>
    <col min="10243" max="10243" width="22.6328125" style="3" customWidth="1"/>
    <col min="10244" max="10244" width="8.7265625" style="3" customWidth="1"/>
    <col min="10245" max="10245" width="8.1796875" style="3" customWidth="1"/>
    <col min="10246" max="10246" width="7.81640625" style="3" customWidth="1"/>
    <col min="10247" max="10247" width="9.54296875" style="3" customWidth="1"/>
    <col min="10248" max="10248" width="9.26953125" style="3" customWidth="1"/>
    <col min="10249" max="10249" width="11.1796875" style="3" customWidth="1"/>
    <col min="10250" max="10250" width="9.453125" style="3" customWidth="1"/>
    <col min="10251" max="10251" width="10.6328125" style="3" customWidth="1"/>
    <col min="10252" max="10252" width="13.6328125" style="3" customWidth="1"/>
    <col min="10253" max="10255" width="9.7265625" style="3" customWidth="1"/>
    <col min="10256" max="10256" width="9" style="3" customWidth="1"/>
    <col min="10257" max="10257" width="4.54296875" style="3" customWidth="1"/>
    <col min="10258" max="10258" width="7.26953125" style="3" customWidth="1"/>
    <col min="10259" max="10259" width="5.453125" style="3" customWidth="1"/>
    <col min="10260" max="10260" width="5.1796875" style="3" customWidth="1"/>
    <col min="10261" max="10261" width="20.08984375" style="3" customWidth="1"/>
    <col min="10262" max="10262" width="4.1796875" style="3" customWidth="1"/>
    <col min="10263" max="10496" width="9.1796875" style="3"/>
    <col min="10497" max="10497" width="4.1796875" style="3" customWidth="1"/>
    <col min="10498" max="10498" width="16.6328125" style="3" customWidth="1"/>
    <col min="10499" max="10499" width="22.6328125" style="3" customWidth="1"/>
    <col min="10500" max="10500" width="8.7265625" style="3" customWidth="1"/>
    <col min="10501" max="10501" width="8.1796875" style="3" customWidth="1"/>
    <col min="10502" max="10502" width="7.81640625" style="3" customWidth="1"/>
    <col min="10503" max="10503" width="9.54296875" style="3" customWidth="1"/>
    <col min="10504" max="10504" width="9.26953125" style="3" customWidth="1"/>
    <col min="10505" max="10505" width="11.1796875" style="3" customWidth="1"/>
    <col min="10506" max="10506" width="9.453125" style="3" customWidth="1"/>
    <col min="10507" max="10507" width="10.6328125" style="3" customWidth="1"/>
    <col min="10508" max="10508" width="13.6328125" style="3" customWidth="1"/>
    <col min="10509" max="10511" width="9.7265625" style="3" customWidth="1"/>
    <col min="10512" max="10512" width="9" style="3" customWidth="1"/>
    <col min="10513" max="10513" width="4.54296875" style="3" customWidth="1"/>
    <col min="10514" max="10514" width="7.26953125" style="3" customWidth="1"/>
    <col min="10515" max="10515" width="5.453125" style="3" customWidth="1"/>
    <col min="10516" max="10516" width="5.1796875" style="3" customWidth="1"/>
    <col min="10517" max="10517" width="20.08984375" style="3" customWidth="1"/>
    <col min="10518" max="10518" width="4.1796875" style="3" customWidth="1"/>
    <col min="10519" max="10752" width="9.1796875" style="3"/>
    <col min="10753" max="10753" width="4.1796875" style="3" customWidth="1"/>
    <col min="10754" max="10754" width="16.6328125" style="3" customWidth="1"/>
    <col min="10755" max="10755" width="22.6328125" style="3" customWidth="1"/>
    <col min="10756" max="10756" width="8.7265625" style="3" customWidth="1"/>
    <col min="10757" max="10757" width="8.1796875" style="3" customWidth="1"/>
    <col min="10758" max="10758" width="7.81640625" style="3" customWidth="1"/>
    <col min="10759" max="10759" width="9.54296875" style="3" customWidth="1"/>
    <col min="10760" max="10760" width="9.26953125" style="3" customWidth="1"/>
    <col min="10761" max="10761" width="11.1796875" style="3" customWidth="1"/>
    <col min="10762" max="10762" width="9.453125" style="3" customWidth="1"/>
    <col min="10763" max="10763" width="10.6328125" style="3" customWidth="1"/>
    <col min="10764" max="10764" width="13.6328125" style="3" customWidth="1"/>
    <col min="10765" max="10767" width="9.7265625" style="3" customWidth="1"/>
    <col min="10768" max="10768" width="9" style="3" customWidth="1"/>
    <col min="10769" max="10769" width="4.54296875" style="3" customWidth="1"/>
    <col min="10770" max="10770" width="7.26953125" style="3" customWidth="1"/>
    <col min="10771" max="10771" width="5.453125" style="3" customWidth="1"/>
    <col min="10772" max="10772" width="5.1796875" style="3" customWidth="1"/>
    <col min="10773" max="10773" width="20.08984375" style="3" customWidth="1"/>
    <col min="10774" max="10774" width="4.1796875" style="3" customWidth="1"/>
    <col min="10775" max="11008" width="9.1796875" style="3"/>
    <col min="11009" max="11009" width="4.1796875" style="3" customWidth="1"/>
    <col min="11010" max="11010" width="16.6328125" style="3" customWidth="1"/>
    <col min="11011" max="11011" width="22.6328125" style="3" customWidth="1"/>
    <col min="11012" max="11012" width="8.7265625" style="3" customWidth="1"/>
    <col min="11013" max="11013" width="8.1796875" style="3" customWidth="1"/>
    <col min="11014" max="11014" width="7.81640625" style="3" customWidth="1"/>
    <col min="11015" max="11015" width="9.54296875" style="3" customWidth="1"/>
    <col min="11016" max="11016" width="9.26953125" style="3" customWidth="1"/>
    <col min="11017" max="11017" width="11.1796875" style="3" customWidth="1"/>
    <col min="11018" max="11018" width="9.453125" style="3" customWidth="1"/>
    <col min="11019" max="11019" width="10.6328125" style="3" customWidth="1"/>
    <col min="11020" max="11020" width="13.6328125" style="3" customWidth="1"/>
    <col min="11021" max="11023" width="9.7265625" style="3" customWidth="1"/>
    <col min="11024" max="11024" width="9" style="3" customWidth="1"/>
    <col min="11025" max="11025" width="4.54296875" style="3" customWidth="1"/>
    <col min="11026" max="11026" width="7.26953125" style="3" customWidth="1"/>
    <col min="11027" max="11027" width="5.453125" style="3" customWidth="1"/>
    <col min="11028" max="11028" width="5.1796875" style="3" customWidth="1"/>
    <col min="11029" max="11029" width="20.08984375" style="3" customWidth="1"/>
    <col min="11030" max="11030" width="4.1796875" style="3" customWidth="1"/>
    <col min="11031" max="11264" width="9.1796875" style="3"/>
    <col min="11265" max="11265" width="4.1796875" style="3" customWidth="1"/>
    <col min="11266" max="11266" width="16.6328125" style="3" customWidth="1"/>
    <col min="11267" max="11267" width="22.6328125" style="3" customWidth="1"/>
    <col min="11268" max="11268" width="8.7265625" style="3" customWidth="1"/>
    <col min="11269" max="11269" width="8.1796875" style="3" customWidth="1"/>
    <col min="11270" max="11270" width="7.81640625" style="3" customWidth="1"/>
    <col min="11271" max="11271" width="9.54296875" style="3" customWidth="1"/>
    <col min="11272" max="11272" width="9.26953125" style="3" customWidth="1"/>
    <col min="11273" max="11273" width="11.1796875" style="3" customWidth="1"/>
    <col min="11274" max="11274" width="9.453125" style="3" customWidth="1"/>
    <col min="11275" max="11275" width="10.6328125" style="3" customWidth="1"/>
    <col min="11276" max="11276" width="13.6328125" style="3" customWidth="1"/>
    <col min="11277" max="11279" width="9.7265625" style="3" customWidth="1"/>
    <col min="11280" max="11280" width="9" style="3" customWidth="1"/>
    <col min="11281" max="11281" width="4.54296875" style="3" customWidth="1"/>
    <col min="11282" max="11282" width="7.26953125" style="3" customWidth="1"/>
    <col min="11283" max="11283" width="5.453125" style="3" customWidth="1"/>
    <col min="11284" max="11284" width="5.1796875" style="3" customWidth="1"/>
    <col min="11285" max="11285" width="20.08984375" style="3" customWidth="1"/>
    <col min="11286" max="11286" width="4.1796875" style="3" customWidth="1"/>
    <col min="11287" max="11520" width="9.1796875" style="3"/>
    <col min="11521" max="11521" width="4.1796875" style="3" customWidth="1"/>
    <col min="11522" max="11522" width="16.6328125" style="3" customWidth="1"/>
    <col min="11523" max="11523" width="22.6328125" style="3" customWidth="1"/>
    <col min="11524" max="11524" width="8.7265625" style="3" customWidth="1"/>
    <col min="11525" max="11525" width="8.1796875" style="3" customWidth="1"/>
    <col min="11526" max="11526" width="7.81640625" style="3" customWidth="1"/>
    <col min="11527" max="11527" width="9.54296875" style="3" customWidth="1"/>
    <col min="11528" max="11528" width="9.26953125" style="3" customWidth="1"/>
    <col min="11529" max="11529" width="11.1796875" style="3" customWidth="1"/>
    <col min="11530" max="11530" width="9.453125" style="3" customWidth="1"/>
    <col min="11531" max="11531" width="10.6328125" style="3" customWidth="1"/>
    <col min="11532" max="11532" width="13.6328125" style="3" customWidth="1"/>
    <col min="11533" max="11535" width="9.7265625" style="3" customWidth="1"/>
    <col min="11536" max="11536" width="9" style="3" customWidth="1"/>
    <col min="11537" max="11537" width="4.54296875" style="3" customWidth="1"/>
    <col min="11538" max="11538" width="7.26953125" style="3" customWidth="1"/>
    <col min="11539" max="11539" width="5.453125" style="3" customWidth="1"/>
    <col min="11540" max="11540" width="5.1796875" style="3" customWidth="1"/>
    <col min="11541" max="11541" width="20.08984375" style="3" customWidth="1"/>
    <col min="11542" max="11542" width="4.1796875" style="3" customWidth="1"/>
    <col min="11543" max="11776" width="9.1796875" style="3"/>
    <col min="11777" max="11777" width="4.1796875" style="3" customWidth="1"/>
    <col min="11778" max="11778" width="16.6328125" style="3" customWidth="1"/>
    <col min="11779" max="11779" width="22.6328125" style="3" customWidth="1"/>
    <col min="11780" max="11780" width="8.7265625" style="3" customWidth="1"/>
    <col min="11781" max="11781" width="8.1796875" style="3" customWidth="1"/>
    <col min="11782" max="11782" width="7.81640625" style="3" customWidth="1"/>
    <col min="11783" max="11783" width="9.54296875" style="3" customWidth="1"/>
    <col min="11784" max="11784" width="9.26953125" style="3" customWidth="1"/>
    <col min="11785" max="11785" width="11.1796875" style="3" customWidth="1"/>
    <col min="11786" max="11786" width="9.453125" style="3" customWidth="1"/>
    <col min="11787" max="11787" width="10.6328125" style="3" customWidth="1"/>
    <col min="11788" max="11788" width="13.6328125" style="3" customWidth="1"/>
    <col min="11789" max="11791" width="9.7265625" style="3" customWidth="1"/>
    <col min="11792" max="11792" width="9" style="3" customWidth="1"/>
    <col min="11793" max="11793" width="4.54296875" style="3" customWidth="1"/>
    <col min="11794" max="11794" width="7.26953125" style="3" customWidth="1"/>
    <col min="11795" max="11795" width="5.453125" style="3" customWidth="1"/>
    <col min="11796" max="11796" width="5.1796875" style="3" customWidth="1"/>
    <col min="11797" max="11797" width="20.08984375" style="3" customWidth="1"/>
    <col min="11798" max="11798" width="4.1796875" style="3" customWidth="1"/>
    <col min="11799" max="12032" width="9.1796875" style="3"/>
    <col min="12033" max="12033" width="4.1796875" style="3" customWidth="1"/>
    <col min="12034" max="12034" width="16.6328125" style="3" customWidth="1"/>
    <col min="12035" max="12035" width="22.6328125" style="3" customWidth="1"/>
    <col min="12036" max="12036" width="8.7265625" style="3" customWidth="1"/>
    <col min="12037" max="12037" width="8.1796875" style="3" customWidth="1"/>
    <col min="12038" max="12038" width="7.81640625" style="3" customWidth="1"/>
    <col min="12039" max="12039" width="9.54296875" style="3" customWidth="1"/>
    <col min="12040" max="12040" width="9.26953125" style="3" customWidth="1"/>
    <col min="12041" max="12041" width="11.1796875" style="3" customWidth="1"/>
    <col min="12042" max="12042" width="9.453125" style="3" customWidth="1"/>
    <col min="12043" max="12043" width="10.6328125" style="3" customWidth="1"/>
    <col min="12044" max="12044" width="13.6328125" style="3" customWidth="1"/>
    <col min="12045" max="12047" width="9.7265625" style="3" customWidth="1"/>
    <col min="12048" max="12048" width="9" style="3" customWidth="1"/>
    <col min="12049" max="12049" width="4.54296875" style="3" customWidth="1"/>
    <col min="12050" max="12050" width="7.26953125" style="3" customWidth="1"/>
    <col min="12051" max="12051" width="5.453125" style="3" customWidth="1"/>
    <col min="12052" max="12052" width="5.1796875" style="3" customWidth="1"/>
    <col min="12053" max="12053" width="20.08984375" style="3" customWidth="1"/>
    <col min="12054" max="12054" width="4.1796875" style="3" customWidth="1"/>
    <col min="12055" max="12288" width="9.1796875" style="3"/>
    <col min="12289" max="12289" width="4.1796875" style="3" customWidth="1"/>
    <col min="12290" max="12290" width="16.6328125" style="3" customWidth="1"/>
    <col min="12291" max="12291" width="22.6328125" style="3" customWidth="1"/>
    <col min="12292" max="12292" width="8.7265625" style="3" customWidth="1"/>
    <col min="12293" max="12293" width="8.1796875" style="3" customWidth="1"/>
    <col min="12294" max="12294" width="7.81640625" style="3" customWidth="1"/>
    <col min="12295" max="12295" width="9.54296875" style="3" customWidth="1"/>
    <col min="12296" max="12296" width="9.26953125" style="3" customWidth="1"/>
    <col min="12297" max="12297" width="11.1796875" style="3" customWidth="1"/>
    <col min="12298" max="12298" width="9.453125" style="3" customWidth="1"/>
    <col min="12299" max="12299" width="10.6328125" style="3" customWidth="1"/>
    <col min="12300" max="12300" width="13.6328125" style="3" customWidth="1"/>
    <col min="12301" max="12303" width="9.7265625" style="3" customWidth="1"/>
    <col min="12304" max="12304" width="9" style="3" customWidth="1"/>
    <col min="12305" max="12305" width="4.54296875" style="3" customWidth="1"/>
    <col min="12306" max="12306" width="7.26953125" style="3" customWidth="1"/>
    <col min="12307" max="12307" width="5.453125" style="3" customWidth="1"/>
    <col min="12308" max="12308" width="5.1796875" style="3" customWidth="1"/>
    <col min="12309" max="12309" width="20.08984375" style="3" customWidth="1"/>
    <col min="12310" max="12310" width="4.1796875" style="3" customWidth="1"/>
    <col min="12311" max="12544" width="9.1796875" style="3"/>
    <col min="12545" max="12545" width="4.1796875" style="3" customWidth="1"/>
    <col min="12546" max="12546" width="16.6328125" style="3" customWidth="1"/>
    <col min="12547" max="12547" width="22.6328125" style="3" customWidth="1"/>
    <col min="12548" max="12548" width="8.7265625" style="3" customWidth="1"/>
    <col min="12549" max="12549" width="8.1796875" style="3" customWidth="1"/>
    <col min="12550" max="12550" width="7.81640625" style="3" customWidth="1"/>
    <col min="12551" max="12551" width="9.54296875" style="3" customWidth="1"/>
    <col min="12552" max="12552" width="9.26953125" style="3" customWidth="1"/>
    <col min="12553" max="12553" width="11.1796875" style="3" customWidth="1"/>
    <col min="12554" max="12554" width="9.453125" style="3" customWidth="1"/>
    <col min="12555" max="12555" width="10.6328125" style="3" customWidth="1"/>
    <col min="12556" max="12556" width="13.6328125" style="3" customWidth="1"/>
    <col min="12557" max="12559" width="9.7265625" style="3" customWidth="1"/>
    <col min="12560" max="12560" width="9" style="3" customWidth="1"/>
    <col min="12561" max="12561" width="4.54296875" style="3" customWidth="1"/>
    <col min="12562" max="12562" width="7.26953125" style="3" customWidth="1"/>
    <col min="12563" max="12563" width="5.453125" style="3" customWidth="1"/>
    <col min="12564" max="12564" width="5.1796875" style="3" customWidth="1"/>
    <col min="12565" max="12565" width="20.08984375" style="3" customWidth="1"/>
    <col min="12566" max="12566" width="4.1796875" style="3" customWidth="1"/>
    <col min="12567" max="12800" width="9.1796875" style="3"/>
    <col min="12801" max="12801" width="4.1796875" style="3" customWidth="1"/>
    <col min="12802" max="12802" width="16.6328125" style="3" customWidth="1"/>
    <col min="12803" max="12803" width="22.6328125" style="3" customWidth="1"/>
    <col min="12804" max="12804" width="8.7265625" style="3" customWidth="1"/>
    <col min="12805" max="12805" width="8.1796875" style="3" customWidth="1"/>
    <col min="12806" max="12806" width="7.81640625" style="3" customWidth="1"/>
    <col min="12807" max="12807" width="9.54296875" style="3" customWidth="1"/>
    <col min="12808" max="12808" width="9.26953125" style="3" customWidth="1"/>
    <col min="12809" max="12809" width="11.1796875" style="3" customWidth="1"/>
    <col min="12810" max="12810" width="9.453125" style="3" customWidth="1"/>
    <col min="12811" max="12811" width="10.6328125" style="3" customWidth="1"/>
    <col min="12812" max="12812" width="13.6328125" style="3" customWidth="1"/>
    <col min="12813" max="12815" width="9.7265625" style="3" customWidth="1"/>
    <col min="12816" max="12816" width="9" style="3" customWidth="1"/>
    <col min="12817" max="12817" width="4.54296875" style="3" customWidth="1"/>
    <col min="12818" max="12818" width="7.26953125" style="3" customWidth="1"/>
    <col min="12819" max="12819" width="5.453125" style="3" customWidth="1"/>
    <col min="12820" max="12820" width="5.1796875" style="3" customWidth="1"/>
    <col min="12821" max="12821" width="20.08984375" style="3" customWidth="1"/>
    <col min="12822" max="12822" width="4.1796875" style="3" customWidth="1"/>
    <col min="12823" max="13056" width="9.1796875" style="3"/>
    <col min="13057" max="13057" width="4.1796875" style="3" customWidth="1"/>
    <col min="13058" max="13058" width="16.6328125" style="3" customWidth="1"/>
    <col min="13059" max="13059" width="22.6328125" style="3" customWidth="1"/>
    <col min="13060" max="13060" width="8.7265625" style="3" customWidth="1"/>
    <col min="13061" max="13061" width="8.1796875" style="3" customWidth="1"/>
    <col min="13062" max="13062" width="7.81640625" style="3" customWidth="1"/>
    <col min="13063" max="13063" width="9.54296875" style="3" customWidth="1"/>
    <col min="13064" max="13064" width="9.26953125" style="3" customWidth="1"/>
    <col min="13065" max="13065" width="11.1796875" style="3" customWidth="1"/>
    <col min="13066" max="13066" width="9.453125" style="3" customWidth="1"/>
    <col min="13067" max="13067" width="10.6328125" style="3" customWidth="1"/>
    <col min="13068" max="13068" width="13.6328125" style="3" customWidth="1"/>
    <col min="13069" max="13071" width="9.7265625" style="3" customWidth="1"/>
    <col min="13072" max="13072" width="9" style="3" customWidth="1"/>
    <col min="13073" max="13073" width="4.54296875" style="3" customWidth="1"/>
    <col min="13074" max="13074" width="7.26953125" style="3" customWidth="1"/>
    <col min="13075" max="13075" width="5.453125" style="3" customWidth="1"/>
    <col min="13076" max="13076" width="5.1796875" style="3" customWidth="1"/>
    <col min="13077" max="13077" width="20.08984375" style="3" customWidth="1"/>
    <col min="13078" max="13078" width="4.1796875" style="3" customWidth="1"/>
    <col min="13079" max="13312" width="9.1796875" style="3"/>
    <col min="13313" max="13313" width="4.1796875" style="3" customWidth="1"/>
    <col min="13314" max="13314" width="16.6328125" style="3" customWidth="1"/>
    <col min="13315" max="13315" width="22.6328125" style="3" customWidth="1"/>
    <col min="13316" max="13316" width="8.7265625" style="3" customWidth="1"/>
    <col min="13317" max="13317" width="8.1796875" style="3" customWidth="1"/>
    <col min="13318" max="13318" width="7.81640625" style="3" customWidth="1"/>
    <col min="13319" max="13319" width="9.54296875" style="3" customWidth="1"/>
    <col min="13320" max="13320" width="9.26953125" style="3" customWidth="1"/>
    <col min="13321" max="13321" width="11.1796875" style="3" customWidth="1"/>
    <col min="13322" max="13322" width="9.453125" style="3" customWidth="1"/>
    <col min="13323" max="13323" width="10.6328125" style="3" customWidth="1"/>
    <col min="13324" max="13324" width="13.6328125" style="3" customWidth="1"/>
    <col min="13325" max="13327" width="9.7265625" style="3" customWidth="1"/>
    <col min="13328" max="13328" width="9" style="3" customWidth="1"/>
    <col min="13329" max="13329" width="4.54296875" style="3" customWidth="1"/>
    <col min="13330" max="13330" width="7.26953125" style="3" customWidth="1"/>
    <col min="13331" max="13331" width="5.453125" style="3" customWidth="1"/>
    <col min="13332" max="13332" width="5.1796875" style="3" customWidth="1"/>
    <col min="13333" max="13333" width="20.08984375" style="3" customWidth="1"/>
    <col min="13334" max="13334" width="4.1796875" style="3" customWidth="1"/>
    <col min="13335" max="13568" width="9.1796875" style="3"/>
    <col min="13569" max="13569" width="4.1796875" style="3" customWidth="1"/>
    <col min="13570" max="13570" width="16.6328125" style="3" customWidth="1"/>
    <col min="13571" max="13571" width="22.6328125" style="3" customWidth="1"/>
    <col min="13572" max="13572" width="8.7265625" style="3" customWidth="1"/>
    <col min="13573" max="13573" width="8.1796875" style="3" customWidth="1"/>
    <col min="13574" max="13574" width="7.81640625" style="3" customWidth="1"/>
    <col min="13575" max="13575" width="9.54296875" style="3" customWidth="1"/>
    <col min="13576" max="13576" width="9.26953125" style="3" customWidth="1"/>
    <col min="13577" max="13577" width="11.1796875" style="3" customWidth="1"/>
    <col min="13578" max="13578" width="9.453125" style="3" customWidth="1"/>
    <col min="13579" max="13579" width="10.6328125" style="3" customWidth="1"/>
    <col min="13580" max="13580" width="13.6328125" style="3" customWidth="1"/>
    <col min="13581" max="13583" width="9.7265625" style="3" customWidth="1"/>
    <col min="13584" max="13584" width="9" style="3" customWidth="1"/>
    <col min="13585" max="13585" width="4.54296875" style="3" customWidth="1"/>
    <col min="13586" max="13586" width="7.26953125" style="3" customWidth="1"/>
    <col min="13587" max="13587" width="5.453125" style="3" customWidth="1"/>
    <col min="13588" max="13588" width="5.1796875" style="3" customWidth="1"/>
    <col min="13589" max="13589" width="20.08984375" style="3" customWidth="1"/>
    <col min="13590" max="13590" width="4.1796875" style="3" customWidth="1"/>
    <col min="13591" max="13824" width="9.1796875" style="3"/>
    <col min="13825" max="13825" width="4.1796875" style="3" customWidth="1"/>
    <col min="13826" max="13826" width="16.6328125" style="3" customWidth="1"/>
    <col min="13827" max="13827" width="22.6328125" style="3" customWidth="1"/>
    <col min="13828" max="13828" width="8.7265625" style="3" customWidth="1"/>
    <col min="13829" max="13829" width="8.1796875" style="3" customWidth="1"/>
    <col min="13830" max="13830" width="7.81640625" style="3" customWidth="1"/>
    <col min="13831" max="13831" width="9.54296875" style="3" customWidth="1"/>
    <col min="13832" max="13832" width="9.26953125" style="3" customWidth="1"/>
    <col min="13833" max="13833" width="11.1796875" style="3" customWidth="1"/>
    <col min="13834" max="13834" width="9.453125" style="3" customWidth="1"/>
    <col min="13835" max="13835" width="10.6328125" style="3" customWidth="1"/>
    <col min="13836" max="13836" width="13.6328125" style="3" customWidth="1"/>
    <col min="13837" max="13839" width="9.7265625" style="3" customWidth="1"/>
    <col min="13840" max="13840" width="9" style="3" customWidth="1"/>
    <col min="13841" max="13841" width="4.54296875" style="3" customWidth="1"/>
    <col min="13842" max="13842" width="7.26953125" style="3" customWidth="1"/>
    <col min="13843" max="13843" width="5.453125" style="3" customWidth="1"/>
    <col min="13844" max="13844" width="5.1796875" style="3" customWidth="1"/>
    <col min="13845" max="13845" width="20.08984375" style="3" customWidth="1"/>
    <col min="13846" max="13846" width="4.1796875" style="3" customWidth="1"/>
    <col min="13847" max="14080" width="9.1796875" style="3"/>
    <col min="14081" max="14081" width="4.1796875" style="3" customWidth="1"/>
    <col min="14082" max="14082" width="16.6328125" style="3" customWidth="1"/>
    <col min="14083" max="14083" width="22.6328125" style="3" customWidth="1"/>
    <col min="14084" max="14084" width="8.7265625" style="3" customWidth="1"/>
    <col min="14085" max="14085" width="8.1796875" style="3" customWidth="1"/>
    <col min="14086" max="14086" width="7.81640625" style="3" customWidth="1"/>
    <col min="14087" max="14087" width="9.54296875" style="3" customWidth="1"/>
    <col min="14088" max="14088" width="9.26953125" style="3" customWidth="1"/>
    <col min="14089" max="14089" width="11.1796875" style="3" customWidth="1"/>
    <col min="14090" max="14090" width="9.453125" style="3" customWidth="1"/>
    <col min="14091" max="14091" width="10.6328125" style="3" customWidth="1"/>
    <col min="14092" max="14092" width="13.6328125" style="3" customWidth="1"/>
    <col min="14093" max="14095" width="9.7265625" style="3" customWidth="1"/>
    <col min="14096" max="14096" width="9" style="3" customWidth="1"/>
    <col min="14097" max="14097" width="4.54296875" style="3" customWidth="1"/>
    <col min="14098" max="14098" width="7.26953125" style="3" customWidth="1"/>
    <col min="14099" max="14099" width="5.453125" style="3" customWidth="1"/>
    <col min="14100" max="14100" width="5.1796875" style="3" customWidth="1"/>
    <col min="14101" max="14101" width="20.08984375" style="3" customWidth="1"/>
    <col min="14102" max="14102" width="4.1796875" style="3" customWidth="1"/>
    <col min="14103" max="14336" width="9.1796875" style="3"/>
    <col min="14337" max="14337" width="4.1796875" style="3" customWidth="1"/>
    <col min="14338" max="14338" width="16.6328125" style="3" customWidth="1"/>
    <col min="14339" max="14339" width="22.6328125" style="3" customWidth="1"/>
    <col min="14340" max="14340" width="8.7265625" style="3" customWidth="1"/>
    <col min="14341" max="14341" width="8.1796875" style="3" customWidth="1"/>
    <col min="14342" max="14342" width="7.81640625" style="3" customWidth="1"/>
    <col min="14343" max="14343" width="9.54296875" style="3" customWidth="1"/>
    <col min="14344" max="14344" width="9.26953125" style="3" customWidth="1"/>
    <col min="14345" max="14345" width="11.1796875" style="3" customWidth="1"/>
    <col min="14346" max="14346" width="9.453125" style="3" customWidth="1"/>
    <col min="14347" max="14347" width="10.6328125" style="3" customWidth="1"/>
    <col min="14348" max="14348" width="13.6328125" style="3" customWidth="1"/>
    <col min="14349" max="14351" width="9.7265625" style="3" customWidth="1"/>
    <col min="14352" max="14352" width="9" style="3" customWidth="1"/>
    <col min="14353" max="14353" width="4.54296875" style="3" customWidth="1"/>
    <col min="14354" max="14354" width="7.26953125" style="3" customWidth="1"/>
    <col min="14355" max="14355" width="5.453125" style="3" customWidth="1"/>
    <col min="14356" max="14356" width="5.1796875" style="3" customWidth="1"/>
    <col min="14357" max="14357" width="20.08984375" style="3" customWidth="1"/>
    <col min="14358" max="14358" width="4.1796875" style="3" customWidth="1"/>
    <col min="14359" max="14592" width="9.1796875" style="3"/>
    <col min="14593" max="14593" width="4.1796875" style="3" customWidth="1"/>
    <col min="14594" max="14594" width="16.6328125" style="3" customWidth="1"/>
    <col min="14595" max="14595" width="22.6328125" style="3" customWidth="1"/>
    <col min="14596" max="14596" width="8.7265625" style="3" customWidth="1"/>
    <col min="14597" max="14597" width="8.1796875" style="3" customWidth="1"/>
    <col min="14598" max="14598" width="7.81640625" style="3" customWidth="1"/>
    <col min="14599" max="14599" width="9.54296875" style="3" customWidth="1"/>
    <col min="14600" max="14600" width="9.26953125" style="3" customWidth="1"/>
    <col min="14601" max="14601" width="11.1796875" style="3" customWidth="1"/>
    <col min="14602" max="14602" width="9.453125" style="3" customWidth="1"/>
    <col min="14603" max="14603" width="10.6328125" style="3" customWidth="1"/>
    <col min="14604" max="14604" width="13.6328125" style="3" customWidth="1"/>
    <col min="14605" max="14607" width="9.7265625" style="3" customWidth="1"/>
    <col min="14608" max="14608" width="9" style="3" customWidth="1"/>
    <col min="14609" max="14609" width="4.54296875" style="3" customWidth="1"/>
    <col min="14610" max="14610" width="7.26953125" style="3" customWidth="1"/>
    <col min="14611" max="14611" width="5.453125" style="3" customWidth="1"/>
    <col min="14612" max="14612" width="5.1796875" style="3" customWidth="1"/>
    <col min="14613" max="14613" width="20.08984375" style="3" customWidth="1"/>
    <col min="14614" max="14614" width="4.1796875" style="3" customWidth="1"/>
    <col min="14615" max="14848" width="9.1796875" style="3"/>
    <col min="14849" max="14849" width="4.1796875" style="3" customWidth="1"/>
    <col min="14850" max="14850" width="16.6328125" style="3" customWidth="1"/>
    <col min="14851" max="14851" width="22.6328125" style="3" customWidth="1"/>
    <col min="14852" max="14852" width="8.7265625" style="3" customWidth="1"/>
    <col min="14853" max="14853" width="8.1796875" style="3" customWidth="1"/>
    <col min="14854" max="14854" width="7.81640625" style="3" customWidth="1"/>
    <col min="14855" max="14855" width="9.54296875" style="3" customWidth="1"/>
    <col min="14856" max="14856" width="9.26953125" style="3" customWidth="1"/>
    <col min="14857" max="14857" width="11.1796875" style="3" customWidth="1"/>
    <col min="14858" max="14858" width="9.453125" style="3" customWidth="1"/>
    <col min="14859" max="14859" width="10.6328125" style="3" customWidth="1"/>
    <col min="14860" max="14860" width="13.6328125" style="3" customWidth="1"/>
    <col min="14861" max="14863" width="9.7265625" style="3" customWidth="1"/>
    <col min="14864" max="14864" width="9" style="3" customWidth="1"/>
    <col min="14865" max="14865" width="4.54296875" style="3" customWidth="1"/>
    <col min="14866" max="14866" width="7.26953125" style="3" customWidth="1"/>
    <col min="14867" max="14867" width="5.453125" style="3" customWidth="1"/>
    <col min="14868" max="14868" width="5.1796875" style="3" customWidth="1"/>
    <col min="14869" max="14869" width="20.08984375" style="3" customWidth="1"/>
    <col min="14870" max="14870" width="4.1796875" style="3" customWidth="1"/>
    <col min="14871" max="15104" width="9.1796875" style="3"/>
    <col min="15105" max="15105" width="4.1796875" style="3" customWidth="1"/>
    <col min="15106" max="15106" width="16.6328125" style="3" customWidth="1"/>
    <col min="15107" max="15107" width="22.6328125" style="3" customWidth="1"/>
    <col min="15108" max="15108" width="8.7265625" style="3" customWidth="1"/>
    <col min="15109" max="15109" width="8.1796875" style="3" customWidth="1"/>
    <col min="15110" max="15110" width="7.81640625" style="3" customWidth="1"/>
    <col min="15111" max="15111" width="9.54296875" style="3" customWidth="1"/>
    <col min="15112" max="15112" width="9.26953125" style="3" customWidth="1"/>
    <col min="15113" max="15113" width="11.1796875" style="3" customWidth="1"/>
    <col min="15114" max="15114" width="9.453125" style="3" customWidth="1"/>
    <col min="15115" max="15115" width="10.6328125" style="3" customWidth="1"/>
    <col min="15116" max="15116" width="13.6328125" style="3" customWidth="1"/>
    <col min="15117" max="15119" width="9.7265625" style="3" customWidth="1"/>
    <col min="15120" max="15120" width="9" style="3" customWidth="1"/>
    <col min="15121" max="15121" width="4.54296875" style="3" customWidth="1"/>
    <col min="15122" max="15122" width="7.26953125" style="3" customWidth="1"/>
    <col min="15123" max="15123" width="5.453125" style="3" customWidth="1"/>
    <col min="15124" max="15124" width="5.1796875" style="3" customWidth="1"/>
    <col min="15125" max="15125" width="20.08984375" style="3" customWidth="1"/>
    <col min="15126" max="15126" width="4.1796875" style="3" customWidth="1"/>
    <col min="15127" max="15360" width="9.1796875" style="3"/>
    <col min="15361" max="15361" width="4.1796875" style="3" customWidth="1"/>
    <col min="15362" max="15362" width="16.6328125" style="3" customWidth="1"/>
    <col min="15363" max="15363" width="22.6328125" style="3" customWidth="1"/>
    <col min="15364" max="15364" width="8.7265625" style="3" customWidth="1"/>
    <col min="15365" max="15365" width="8.1796875" style="3" customWidth="1"/>
    <col min="15366" max="15366" width="7.81640625" style="3" customWidth="1"/>
    <col min="15367" max="15367" width="9.54296875" style="3" customWidth="1"/>
    <col min="15368" max="15368" width="9.26953125" style="3" customWidth="1"/>
    <col min="15369" max="15369" width="11.1796875" style="3" customWidth="1"/>
    <col min="15370" max="15370" width="9.453125" style="3" customWidth="1"/>
    <col min="15371" max="15371" width="10.6328125" style="3" customWidth="1"/>
    <col min="15372" max="15372" width="13.6328125" style="3" customWidth="1"/>
    <col min="15373" max="15375" width="9.7265625" style="3" customWidth="1"/>
    <col min="15376" max="15376" width="9" style="3" customWidth="1"/>
    <col min="15377" max="15377" width="4.54296875" style="3" customWidth="1"/>
    <col min="15378" max="15378" width="7.26953125" style="3" customWidth="1"/>
    <col min="15379" max="15379" width="5.453125" style="3" customWidth="1"/>
    <col min="15380" max="15380" width="5.1796875" style="3" customWidth="1"/>
    <col min="15381" max="15381" width="20.08984375" style="3" customWidth="1"/>
    <col min="15382" max="15382" width="4.1796875" style="3" customWidth="1"/>
    <col min="15383" max="15616" width="9.1796875" style="3"/>
    <col min="15617" max="15617" width="4.1796875" style="3" customWidth="1"/>
    <col min="15618" max="15618" width="16.6328125" style="3" customWidth="1"/>
    <col min="15619" max="15619" width="22.6328125" style="3" customWidth="1"/>
    <col min="15620" max="15620" width="8.7265625" style="3" customWidth="1"/>
    <col min="15621" max="15621" width="8.1796875" style="3" customWidth="1"/>
    <col min="15622" max="15622" width="7.81640625" style="3" customWidth="1"/>
    <col min="15623" max="15623" width="9.54296875" style="3" customWidth="1"/>
    <col min="15624" max="15624" width="9.26953125" style="3" customWidth="1"/>
    <col min="15625" max="15625" width="11.1796875" style="3" customWidth="1"/>
    <col min="15626" max="15626" width="9.453125" style="3" customWidth="1"/>
    <col min="15627" max="15627" width="10.6328125" style="3" customWidth="1"/>
    <col min="15628" max="15628" width="13.6328125" style="3" customWidth="1"/>
    <col min="15629" max="15631" width="9.7265625" style="3" customWidth="1"/>
    <col min="15632" max="15632" width="9" style="3" customWidth="1"/>
    <col min="15633" max="15633" width="4.54296875" style="3" customWidth="1"/>
    <col min="15634" max="15634" width="7.26953125" style="3" customWidth="1"/>
    <col min="15635" max="15635" width="5.453125" style="3" customWidth="1"/>
    <col min="15636" max="15636" width="5.1796875" style="3" customWidth="1"/>
    <col min="15637" max="15637" width="20.08984375" style="3" customWidth="1"/>
    <col min="15638" max="15638" width="4.1796875" style="3" customWidth="1"/>
    <col min="15639" max="15872" width="9.1796875" style="3"/>
    <col min="15873" max="15873" width="4.1796875" style="3" customWidth="1"/>
    <col min="15874" max="15874" width="16.6328125" style="3" customWidth="1"/>
    <col min="15875" max="15875" width="22.6328125" style="3" customWidth="1"/>
    <col min="15876" max="15876" width="8.7265625" style="3" customWidth="1"/>
    <col min="15877" max="15877" width="8.1796875" style="3" customWidth="1"/>
    <col min="15878" max="15878" width="7.81640625" style="3" customWidth="1"/>
    <col min="15879" max="15879" width="9.54296875" style="3" customWidth="1"/>
    <col min="15880" max="15880" width="9.26953125" style="3" customWidth="1"/>
    <col min="15881" max="15881" width="11.1796875" style="3" customWidth="1"/>
    <col min="15882" max="15882" width="9.453125" style="3" customWidth="1"/>
    <col min="15883" max="15883" width="10.6328125" style="3" customWidth="1"/>
    <col min="15884" max="15884" width="13.6328125" style="3" customWidth="1"/>
    <col min="15885" max="15887" width="9.7265625" style="3" customWidth="1"/>
    <col min="15888" max="15888" width="9" style="3" customWidth="1"/>
    <col min="15889" max="15889" width="4.54296875" style="3" customWidth="1"/>
    <col min="15890" max="15890" width="7.26953125" style="3" customWidth="1"/>
    <col min="15891" max="15891" width="5.453125" style="3" customWidth="1"/>
    <col min="15892" max="15892" width="5.1796875" style="3" customWidth="1"/>
    <col min="15893" max="15893" width="20.08984375" style="3" customWidth="1"/>
    <col min="15894" max="15894" width="4.1796875" style="3" customWidth="1"/>
    <col min="15895" max="16128" width="9.1796875" style="3"/>
    <col min="16129" max="16129" width="4.1796875" style="3" customWidth="1"/>
    <col min="16130" max="16130" width="16.6328125" style="3" customWidth="1"/>
    <col min="16131" max="16131" width="22.6328125" style="3" customWidth="1"/>
    <col min="16132" max="16132" width="8.7265625" style="3" customWidth="1"/>
    <col min="16133" max="16133" width="8.1796875" style="3" customWidth="1"/>
    <col min="16134" max="16134" width="7.81640625" style="3" customWidth="1"/>
    <col min="16135" max="16135" width="9.54296875" style="3" customWidth="1"/>
    <col min="16136" max="16136" width="9.26953125" style="3" customWidth="1"/>
    <col min="16137" max="16137" width="11.1796875" style="3" customWidth="1"/>
    <col min="16138" max="16138" width="9.453125" style="3" customWidth="1"/>
    <col min="16139" max="16139" width="10.6328125" style="3" customWidth="1"/>
    <col min="16140" max="16140" width="13.6328125" style="3" customWidth="1"/>
    <col min="16141" max="16143" width="9.7265625" style="3" customWidth="1"/>
    <col min="16144" max="16144" width="9" style="3" customWidth="1"/>
    <col min="16145" max="16145" width="4.54296875" style="3" customWidth="1"/>
    <col min="16146" max="16146" width="7.26953125" style="3" customWidth="1"/>
    <col min="16147" max="16147" width="5.453125" style="3" customWidth="1"/>
    <col min="16148" max="16148" width="5.1796875" style="3" customWidth="1"/>
    <col min="16149" max="16149" width="20.08984375" style="3" customWidth="1"/>
    <col min="16150" max="16150" width="4.1796875" style="3" customWidth="1"/>
    <col min="16151" max="16384" width="9.1796875" style="3"/>
  </cols>
  <sheetData>
    <row r="1" spans="1:22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2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2" x14ac:dyDescent="0.3">
      <c r="A3" s="4" t="str">
        <f>[1]KDG!A3</f>
        <v>TAHUN 2025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2" x14ac:dyDescent="0.3">
      <c r="A4" s="5" t="s">
        <v>2</v>
      </c>
    </row>
    <row r="5" spans="1:22" ht="14.15" customHeight="1" x14ac:dyDescent="0.3">
      <c r="A5" s="7" t="s">
        <v>3</v>
      </c>
      <c r="B5" s="7" t="s">
        <v>4</v>
      </c>
      <c r="C5" s="8" t="str">
        <f>[1]KDG!C5</f>
        <v>Tanaman Akhir Tahun 2024</v>
      </c>
      <c r="D5" s="9" t="s">
        <v>5</v>
      </c>
      <c r="E5" s="10"/>
      <c r="F5" s="10"/>
      <c r="G5" s="10"/>
      <c r="H5" s="10"/>
      <c r="I5" s="10"/>
      <c r="J5" s="10"/>
      <c r="K5" s="11"/>
      <c r="L5" s="9" t="s">
        <v>6</v>
      </c>
      <c r="M5" s="11"/>
      <c r="N5" s="8" t="s">
        <v>7</v>
      </c>
      <c r="O5" s="9" t="s">
        <v>8</v>
      </c>
      <c r="P5" s="10"/>
      <c r="Q5" s="11"/>
      <c r="R5" s="8" t="s">
        <v>9</v>
      </c>
      <c r="S5" s="12" t="s">
        <v>10</v>
      </c>
      <c r="T5" s="13"/>
      <c r="U5" s="13"/>
      <c r="V5" s="13"/>
    </row>
    <row r="6" spans="1:22" x14ac:dyDescent="0.3">
      <c r="A6" s="14"/>
      <c r="B6" s="14"/>
      <c r="C6" s="15"/>
      <c r="D6" s="9" t="s">
        <v>11</v>
      </c>
      <c r="E6" s="10"/>
      <c r="F6" s="10"/>
      <c r="G6" s="11"/>
      <c r="H6" s="16" t="s">
        <v>12</v>
      </c>
      <c r="I6" s="16"/>
      <c r="J6" s="16"/>
      <c r="K6" s="16"/>
      <c r="L6" s="17"/>
      <c r="M6" s="18"/>
      <c r="N6" s="15"/>
      <c r="O6" s="19"/>
      <c r="P6" s="20"/>
      <c r="Q6" s="21"/>
      <c r="R6" s="15"/>
      <c r="S6" s="12"/>
      <c r="T6" s="13"/>
      <c r="U6" s="13"/>
      <c r="V6" s="13"/>
    </row>
    <row r="7" spans="1:22" ht="16.5" customHeight="1" x14ac:dyDescent="0.3">
      <c r="A7" s="14"/>
      <c r="B7" s="14"/>
      <c r="C7" s="15"/>
      <c r="D7" s="8" t="s">
        <v>13</v>
      </c>
      <c r="E7" s="8" t="s">
        <v>14</v>
      </c>
      <c r="F7" s="8" t="s">
        <v>15</v>
      </c>
      <c r="G7" s="8" t="s">
        <v>16</v>
      </c>
      <c r="H7" s="7" t="s">
        <v>17</v>
      </c>
      <c r="I7" s="7" t="s">
        <v>18</v>
      </c>
      <c r="J7" s="8" t="s">
        <v>19</v>
      </c>
      <c r="K7" s="8" t="s">
        <v>16</v>
      </c>
      <c r="L7" s="8" t="s">
        <v>20</v>
      </c>
      <c r="M7" s="9" t="s">
        <v>21</v>
      </c>
      <c r="N7" s="15"/>
      <c r="O7" s="17"/>
      <c r="P7" s="22"/>
      <c r="Q7" s="18"/>
      <c r="R7" s="15"/>
      <c r="S7" s="12"/>
      <c r="T7" s="13"/>
      <c r="U7" s="13">
        <f>394-4-5+30-2-3</f>
        <v>410</v>
      </c>
      <c r="V7" s="13"/>
    </row>
    <row r="8" spans="1:22" ht="16.5" customHeight="1" x14ac:dyDescent="0.3">
      <c r="A8" s="14"/>
      <c r="B8" s="14"/>
      <c r="C8" s="15"/>
      <c r="D8" s="15"/>
      <c r="E8" s="15"/>
      <c r="F8" s="15"/>
      <c r="G8" s="15"/>
      <c r="H8" s="14"/>
      <c r="I8" s="14"/>
      <c r="J8" s="15"/>
      <c r="K8" s="15"/>
      <c r="L8" s="15"/>
      <c r="M8" s="19"/>
      <c r="N8" s="15"/>
      <c r="O8" s="16" t="s">
        <v>22</v>
      </c>
      <c r="P8" s="23" t="s">
        <v>23</v>
      </c>
      <c r="Q8" s="23" t="s">
        <v>24</v>
      </c>
      <c r="R8" s="15"/>
      <c r="S8" s="12"/>
      <c r="T8" s="13"/>
      <c r="U8" s="13"/>
      <c r="V8" s="13"/>
    </row>
    <row r="9" spans="1:22" x14ac:dyDescent="0.3">
      <c r="A9" s="24"/>
      <c r="B9" s="24"/>
      <c r="C9" s="23"/>
      <c r="D9" s="23"/>
      <c r="E9" s="23"/>
      <c r="F9" s="23"/>
      <c r="G9" s="23"/>
      <c r="H9" s="24"/>
      <c r="I9" s="24"/>
      <c r="J9" s="15"/>
      <c r="K9" s="23"/>
      <c r="L9" s="23"/>
      <c r="M9" s="17"/>
      <c r="N9" s="23"/>
      <c r="O9" s="16"/>
      <c r="P9" s="16"/>
      <c r="Q9" s="16"/>
      <c r="R9" s="23"/>
      <c r="S9" s="12"/>
      <c r="T9" s="13"/>
      <c r="U9" s="13"/>
      <c r="V9" s="25"/>
    </row>
    <row r="10" spans="1:22" ht="14.5" thickBot="1" x14ac:dyDescent="0.35">
      <c r="A10" s="26">
        <v>1</v>
      </c>
      <c r="B10" s="26">
        <v>2</v>
      </c>
      <c r="C10" s="26">
        <v>3</v>
      </c>
      <c r="D10" s="26">
        <v>4</v>
      </c>
      <c r="E10" s="26">
        <v>5</v>
      </c>
      <c r="F10" s="26">
        <v>6</v>
      </c>
      <c r="G10" s="26">
        <v>7</v>
      </c>
      <c r="H10" s="26">
        <v>8</v>
      </c>
      <c r="I10" s="26">
        <v>9</v>
      </c>
      <c r="J10" s="27">
        <v>10</v>
      </c>
      <c r="K10" s="26">
        <v>11</v>
      </c>
      <c r="L10" s="26">
        <v>14</v>
      </c>
      <c r="M10" s="26">
        <v>15</v>
      </c>
      <c r="N10" s="26">
        <v>16</v>
      </c>
      <c r="O10" s="27">
        <v>17</v>
      </c>
      <c r="P10" s="26">
        <v>18</v>
      </c>
      <c r="Q10" s="26">
        <v>19</v>
      </c>
      <c r="R10" s="26">
        <v>20</v>
      </c>
      <c r="S10" s="26">
        <v>21</v>
      </c>
      <c r="U10" s="2" t="s">
        <v>25</v>
      </c>
    </row>
    <row r="11" spans="1:22" ht="25" customHeight="1" thickTop="1" x14ac:dyDescent="0.3">
      <c r="A11" s="28">
        <v>1</v>
      </c>
      <c r="B11" s="29" t="s">
        <v>26</v>
      </c>
      <c r="C11" s="30">
        <v>4432</v>
      </c>
      <c r="D11" s="31">
        <f>[1]GTR!D147+[1]UB!D141+[1]UL!D127+[1]BB!D135+[1]BT!D132+[1]HR!D133+[1]KJ!D129+[1]BKP!D128+[1]RA!D127+[1]KDG!D134</f>
        <v>0</v>
      </c>
      <c r="E11" s="31">
        <f>[1]GTR!E147+[1]UB!E141+[1]UL!E127+[1]BB!E135+[1]BT!E132+[1]HR!E133+[1]KJ!E129+[1]BKP!E128+[1]RA!E127+[1]KDG!E134</f>
        <v>0</v>
      </c>
      <c r="F11" s="31">
        <f>[1]GTR!F147+[1]UB!F141+[1]UL!F127+[1]BB!F135+[1]BT!F132+[1]HR!F133+[1]KJ!F129+[1]BKP!F128+[1]RA!F127+[1]KDG!F134</f>
        <v>1</v>
      </c>
      <c r="G11" s="32">
        <f>C11+E11-F11</f>
        <v>4431</v>
      </c>
      <c r="H11" s="31">
        <f>[1]GTR!H147+[1]UB!H141+[1]UL!H127+[1]BB!H135+[1]BT!H132+[1]HR!H133+[1]KJ!H129+[1]BKP!H128+[1]RA!H127+[1]KDG!H134</f>
        <v>0</v>
      </c>
      <c r="I11" s="31">
        <f>[1]GTR!I147+[1]UB!I141+[1]UL!I127+[1]BB!I135+[1]BT!I132+[1]HR!I133+[1]KJ!I129+[1]BKP!I128+[1]RA!I127+[1]KDG!I134</f>
        <v>3556</v>
      </c>
      <c r="J11" s="31">
        <f>[1]GTR!J147+[1]UB!J141+[1]UL!J127+[1]BB!J135+[1]BT!J132+[1]HR!J133+[1]KJ!J129+[1]BKP!J128+[1]RA!J127+[1]KDG!J134</f>
        <v>874.7</v>
      </c>
      <c r="K11" s="33">
        <f>H11+I11+J11</f>
        <v>4430.7</v>
      </c>
      <c r="L11" s="31">
        <f>[1]GTR!L147+[1]UB!L141+[1]UL!L127+[1]BB!L135+[1]BT!L132+[1]HR!L133+[1]KJ!L129+[1]BKP!L128+[1]RA!L127+[1]KDG!L134</f>
        <v>2417757.2999999998</v>
      </c>
      <c r="M11" s="34">
        <f>L11/I11</f>
        <v>679.9092519685039</v>
      </c>
      <c r="N11" s="35" t="s">
        <v>27</v>
      </c>
      <c r="O11" s="36">
        <f>ROUND(U11/L11, -2)</f>
        <v>17300</v>
      </c>
      <c r="P11" s="37">
        <f>[1]GTR!P147+[1]UB!P141+[1]UL!P127+[1]BB!P135+[1]BT!P132+[1]HR!P133+[1]KJ!P129+[1]BKP!P128+[1]RA!P127+[1]KDG!P134</f>
        <v>5609</v>
      </c>
      <c r="Q11" s="38"/>
      <c r="R11" s="38"/>
      <c r="S11" s="39"/>
      <c r="T11" s="40">
        <f>G11-K11</f>
        <v>0.3000000000001819</v>
      </c>
      <c r="U11" s="40">
        <f>[1]GTR!V147+[1]UB!U141+[1]UL!U127+[1]BB!U135+[1]BT!U132+[1]HR!U133+[1]KJ!U129+[1]BKP!U128+[1]RA!U127+[1]KDG!U134</f>
        <v>41943014400</v>
      </c>
      <c r="V11" s="41"/>
    </row>
    <row r="12" spans="1:22" ht="25" customHeight="1" x14ac:dyDescent="0.3">
      <c r="A12" s="42">
        <v>2</v>
      </c>
      <c r="B12" s="43" t="s">
        <v>28</v>
      </c>
      <c r="C12" s="44">
        <v>5624</v>
      </c>
      <c r="D12" s="45">
        <f>[1]GTR!D148+[1]UB!D142+[1]UL!D128+[1]BB!D136+[1]BT!D133+[1]HR!D134+[1]KJ!D130+[1]BKP!D129+[1]RA!D128+[1]KDG!D135</f>
        <v>0</v>
      </c>
      <c r="E12" s="45">
        <f>[1]GTR!E148+[1]UB!E142+[1]UL!E128+[1]BB!E136+[1]BT!E133+[1]HR!E134+[1]KJ!E130+[1]BKP!E129+[1]RA!E128+[1]KDG!E135</f>
        <v>0</v>
      </c>
      <c r="F12" s="45">
        <f>[1]GTR!F148+[1]UB!F142+[1]UL!F128+[1]BB!F136+[1]BT!F133+[1]HR!F134+[1]KJ!F130+[1]BKP!F129+[1]RA!F128+[1]KDG!F135</f>
        <v>2</v>
      </c>
      <c r="G12" s="46">
        <f>C12+E12-F12</f>
        <v>5622</v>
      </c>
      <c r="H12" s="47">
        <f>[1]GTR!H148+[1]UB!H142+[1]UL!H128+[1]BB!H136+[1]BT!H133+[1]HR!H134+[1]KJ!H130+[1]BKP!H129+[1]RA!H128+[1]KDG!H135</f>
        <v>584</v>
      </c>
      <c r="I12" s="47">
        <f>[1]GTR!I148+[1]UB!I142+[1]UL!I128+[1]BB!I136+[1]BT!I133+[1]HR!I134+[1]KJ!I130+[1]BKP!I129+[1]RA!I128+[1]KDG!I135</f>
        <v>3958</v>
      </c>
      <c r="J12" s="47">
        <f>[1]GTR!J148+[1]UB!J142+[1]UL!J128+[1]BB!J136+[1]BT!J133+[1]HR!J134+[1]KJ!J130+[1]BKP!J129+[1]RA!J128+[1]KDG!J135</f>
        <v>1080</v>
      </c>
      <c r="K12" s="46">
        <f>H12+I12+J12</f>
        <v>5622</v>
      </c>
      <c r="L12" s="45">
        <f>[1]GTR!L148+[1]UB!L142+[1]UL!L128+[1]BB!L136+[1]BT!L133+[1]HR!L134+[1]KJ!L130+[1]BKP!L129+[1]RA!L128+[1]KDG!L135</f>
        <v>3015341</v>
      </c>
      <c r="M12" s="48">
        <f t="shared" ref="M12:M19" si="0">L12/I12</f>
        <v>761.83451237998986</v>
      </c>
      <c r="N12" s="49" t="s">
        <v>27</v>
      </c>
      <c r="O12" s="50">
        <f>ROUND(U12/L12, -2)</f>
        <v>17500</v>
      </c>
      <c r="P12" s="51">
        <f>[1]GTR!P148+[1]UB!P142+[1]UL!P128+[1]BB!P136+[1]BT!P133+[1]HR!P134+[1]KJ!P130+[1]BKP!P129+[1]RA!P128+[1]KDG!P135</f>
        <v>8364</v>
      </c>
      <c r="Q12" s="52"/>
      <c r="R12" s="52"/>
      <c r="S12" s="53"/>
      <c r="T12" s="40">
        <f>G12-K12</f>
        <v>0</v>
      </c>
      <c r="U12" s="40">
        <f>[1]GTR!V148+[1]UB!U142+[1]UL!U128+[1]BB!U136+[1]BT!U133+[1]HR!U134+[1]KJ!U130+[1]BKP!U129+[1]RA!U128+[1]KDG!U135</f>
        <v>52644986200</v>
      </c>
      <c r="V12" s="41"/>
    </row>
    <row r="13" spans="1:22" ht="25" customHeight="1" x14ac:dyDescent="0.3">
      <c r="A13" s="42">
        <v>3</v>
      </c>
      <c r="B13" s="43" t="s">
        <v>29</v>
      </c>
      <c r="C13" s="45">
        <v>3300</v>
      </c>
      <c r="D13" s="45">
        <f>[1]GTR!D149+[1]UB!D143+[1]UL!D129+[1]BB!D137+[1]BT!D134+[1]HR!D135+[1]KJ!D131+[1]BKP!D130+[1]RA!D129+[1]KDG!D136</f>
        <v>5</v>
      </c>
      <c r="E13" s="45">
        <f>[1]GTR!E149+[1]UB!E143+[1]UL!E129+[1]BB!E137+[1]BT!E134+[1]HR!E135+[1]KJ!E131+[1]BKP!E130+[1]RA!E129+[1]KDG!E136</f>
        <v>5</v>
      </c>
      <c r="F13" s="45">
        <f>[1]GTR!F149+[1]UB!F143+[1]UL!F129+[1]BB!F137+[1]BT!F134+[1]HR!F135+[1]KJ!F131+[1]BKP!F130+[1]RA!F129+[1]KDG!F136</f>
        <v>0</v>
      </c>
      <c r="G13" s="46">
        <f>C13+E13-F13</f>
        <v>3305</v>
      </c>
      <c r="H13" s="47">
        <f>[1]GTR!H149+[1]UB!H143+[1]UL!H129+[1]BB!H137+[1]BT!H134+[1]HR!H135+[1]KJ!H131+[1]BKP!H130+[1]RA!H129+[1]KDG!H136</f>
        <v>54.4</v>
      </c>
      <c r="I13" s="47">
        <f>[1]GTR!I149+[1]UB!I143+[1]UL!I129+[1]BB!I137+[1]BT!I134+[1]HR!I135+[1]KJ!I131+[1]BKP!I130+[1]RA!I129+[1]KDG!I136</f>
        <v>2332</v>
      </c>
      <c r="J13" s="47">
        <f>[1]GTR!J149+[1]UB!J143+[1]UL!J129+[1]BB!J137+[1]BT!J134+[1]HR!J135+[1]KJ!J131+[1]BKP!J130+[1]RA!J129+[1]KDG!J136</f>
        <v>919</v>
      </c>
      <c r="K13" s="46">
        <f t="shared" ref="K13:K22" si="1">H13+I13+J13</f>
        <v>3305.4</v>
      </c>
      <c r="L13" s="45">
        <f>[1]GTR!L149+[1]UB!L143+[1]UL!L129+[1]BB!L137+[1]BT!L134+[1]HR!L135+[1]KJ!L131+[1]BKP!L130+[1]RA!L129+[1]KDG!L136</f>
        <v>416450</v>
      </c>
      <c r="M13" s="54">
        <f t="shared" si="0"/>
        <v>178.58061749571183</v>
      </c>
      <c r="N13" s="55" t="s">
        <v>30</v>
      </c>
      <c r="O13" s="50">
        <f>ROUND(U13/L13, -2)</f>
        <v>55800</v>
      </c>
      <c r="P13" s="51">
        <f>[1]GTR!P149+[1]UB!P143+[1]UL!P129+[1]BB!P137+[1]BT!P134+[1]HR!P135+[1]KJ!P131+[1]BKP!P130+[1]RA!P129+[1]KDG!P136</f>
        <v>10688</v>
      </c>
      <c r="Q13" s="52"/>
      <c r="R13" s="52"/>
      <c r="S13" s="53"/>
      <c r="T13" s="40">
        <f>G13-K13</f>
        <v>-0.40000000000009095</v>
      </c>
      <c r="U13" s="40">
        <f>[1]GTR!V149+[1]UB!U143+[1]UL!U129+[1]BB!U137+[1]BT!U134+[1]HR!U135+[1]KJ!U131+[1]BKP!U130+[1]RA!U129+[1]KDG!U136</f>
        <v>23242365000</v>
      </c>
      <c r="V13" s="41"/>
    </row>
    <row r="14" spans="1:22" ht="25" customHeight="1" x14ac:dyDescent="0.3">
      <c r="A14" s="42">
        <v>4</v>
      </c>
      <c r="B14" s="43" t="s">
        <v>31</v>
      </c>
      <c r="C14" s="45">
        <v>676</v>
      </c>
      <c r="D14" s="45">
        <f>[1]GTR!D150+[1]UB!D144+[1]UL!D130+[1]BB!D138+[1]BT!D135+[1]HR!D136+[1]KJ!D132+[1]BKP!D131+[1]RA!D130+[1]KDG!D137</f>
        <v>0</v>
      </c>
      <c r="E14" s="45">
        <f>[1]GTR!E150+[1]UB!E144+[1]UL!E130+[1]BB!E138+[1]BT!E135+[1]HR!E136+[1]KJ!E132+[1]BKP!E131+[1]RA!E130+[1]KDG!E137</f>
        <v>0</v>
      </c>
      <c r="F14" s="45">
        <f>[1]GTR!F150+[1]UB!F144+[1]UL!F130+[1]BB!F138+[1]BT!F135+[1]HR!F136+[1]KJ!F132+[1]BKP!F131+[1]RA!F130+[1]KDG!F137</f>
        <v>0</v>
      </c>
      <c r="G14" s="46">
        <f t="shared" ref="G14:G22" si="2">C14+E14-F14</f>
        <v>676</v>
      </c>
      <c r="H14" s="45">
        <f>[1]GTR!H150+[1]UB!H144+[1]UL!H130+[1]BB!H138+[1]BT!H135+[1]HR!H136+[1]KJ!H132+[1]BKP!H131+[1]RA!H130+[1]KDG!H137</f>
        <v>253</v>
      </c>
      <c r="I14" s="45">
        <f>[1]GTR!I150+[1]UB!I144+[1]UL!I130+[1]BB!I138+[1]BT!I135+[1]HR!I136+[1]KJ!I132+[1]BKP!I131+[1]RA!I130+[1]KDG!I137</f>
        <v>357</v>
      </c>
      <c r="J14" s="45">
        <f>[1]GTR!J150+[1]UB!J144+[1]UL!J130+[1]BB!J138+[1]BT!J135+[1]HR!J136+[1]KJ!J132+[1]BKP!J131+[1]RA!J130+[1]KDG!J137</f>
        <v>66</v>
      </c>
      <c r="K14" s="46">
        <f t="shared" si="1"/>
        <v>676</v>
      </c>
      <c r="L14" s="45">
        <f>[1]GTR!L150+[1]UB!L144+[1]UL!L130+[1]BB!L138+[1]BT!L135+[1]HR!L136+[1]KJ!L132+[1]BKP!L131+[1]RA!L130+[1]KDG!L137</f>
        <v>116362</v>
      </c>
      <c r="M14" s="48">
        <f t="shared" si="0"/>
        <v>325.9439775910364</v>
      </c>
      <c r="N14" s="56" t="s">
        <v>30</v>
      </c>
      <c r="O14" s="50">
        <f>ROUND(U14/L14, -2)</f>
        <v>96600</v>
      </c>
      <c r="P14" s="51">
        <f>[1]GTR!P150+[1]UB!P144+[1]UL!P130+[1]BB!P138+[1]BT!P135+[1]HR!P136+[1]KJ!P132+[1]BKP!P131+[1]RA!P130+[1]KDG!P137</f>
        <v>1224</v>
      </c>
      <c r="Q14" s="52"/>
      <c r="R14" s="52"/>
      <c r="S14" s="53"/>
      <c r="T14" s="40">
        <f t="shared" ref="T14:T21" si="3">G14-K14</f>
        <v>0</v>
      </c>
      <c r="U14" s="40">
        <f>[1]GTR!V150+[1]UB!U144+[1]UL!U130+[1]BB!U138+[1]BT!U135+[1]HR!U136+[1]KJ!U132+[1]BKP!U131+[1]RA!U130+[1]KDG!U137</f>
        <v>11242300000</v>
      </c>
      <c r="V14" s="41"/>
    </row>
    <row r="15" spans="1:22" ht="25" customHeight="1" x14ac:dyDescent="0.3">
      <c r="A15" s="42">
        <v>5</v>
      </c>
      <c r="B15" s="43" t="s">
        <v>32</v>
      </c>
      <c r="C15" s="45">
        <v>6909</v>
      </c>
      <c r="D15" s="45">
        <f>[1]GTR!D151+[1]UB!D145+[1]UL!D131+[1]BB!D139+[1]BT!D136+[1]HR!D137+[1]KJ!D133+[1]BKP!D132+[1]RA!D131+[1]KDG!D138</f>
        <v>0</v>
      </c>
      <c r="E15" s="45">
        <f>[1]GTR!E151+[1]UB!E145+[1]UL!E131+[1]BB!E139+[1]BT!E136+[1]HR!E137+[1]KJ!E133+[1]BKP!E132+[1]RA!E131+[1]KDG!E138</f>
        <v>0</v>
      </c>
      <c r="F15" s="45">
        <f>[1]GTR!F151+[1]UB!F145+[1]UL!F131+[1]BB!F139+[1]BT!F136+[1]HR!F137+[1]KJ!F133+[1]BKP!F132+[1]RA!F131+[1]KDG!F138</f>
        <v>5</v>
      </c>
      <c r="G15" s="46">
        <f t="shared" si="2"/>
        <v>6904</v>
      </c>
      <c r="H15" s="57">
        <f>[1]GTR!H151+[1]UB!H145+[1]UL!H131+[1]BB!H139+[1]BT!H136+[1]HR!H137+[1]KJ!H133+[1]BKP!H132+[1]RA!H131+[1]KDG!H138</f>
        <v>1958</v>
      </c>
      <c r="I15" s="57">
        <f>[1]GTR!I151+[1]UB!I145+[1]UL!I131+[1]BB!I139+[1]BT!I136+[1]HR!I137+[1]KJ!I133+[1]BKP!I132+[1]RA!I131+[1]KDG!I138</f>
        <v>3918</v>
      </c>
      <c r="J15" s="57">
        <f>[1]GTR!J151+[1]UB!J145+[1]UL!J131+[1]BB!J139+[1]BT!J136+[1]HR!J137+[1]KJ!J133+[1]BKP!J132+[1]RA!J131+[1]KDG!J138</f>
        <v>1028</v>
      </c>
      <c r="K15" s="46">
        <f t="shared" si="1"/>
        <v>6904</v>
      </c>
      <c r="L15" s="45">
        <f>[1]GTR!L151+[1]UB!L145+[1]UL!L131+[1]BB!L139+[1]BT!L136+[1]HR!L137+[1]KJ!L133+[1]BKP!L132+[1]RA!L131+[1]KDG!L138</f>
        <v>1727328</v>
      </c>
      <c r="M15" s="48">
        <f t="shared" si="0"/>
        <v>440.86983154670753</v>
      </c>
      <c r="N15" s="55" t="s">
        <v>33</v>
      </c>
      <c r="O15" s="50">
        <f>ROUND(U15/L15, -2)</f>
        <v>107300</v>
      </c>
      <c r="P15" s="51">
        <f>[1]GTR!P151+[1]UB!P145+[1]UL!P131+[1]BB!P139+[1]BT!P136+[1]HR!P137+[1]KJ!P133+[1]BKP!P132+[1]RA!P131+[1]KDG!P138</f>
        <v>10145</v>
      </c>
      <c r="Q15" s="52"/>
      <c r="R15" s="52"/>
      <c r="S15" s="53"/>
      <c r="T15" s="40">
        <f t="shared" si="3"/>
        <v>0</v>
      </c>
      <c r="U15" s="40">
        <f>[1]GTR!V151+[1]UB!U145+[1]UL!U131+[1]BB!U139+[1]BT!U136+[1]HR!U137+[1]KJ!U133+[1]BKP!U132+[1]RA!U131+[1]KDG!U138</f>
        <v>185286225000</v>
      </c>
      <c r="V15" s="41"/>
    </row>
    <row r="16" spans="1:22" ht="25" customHeight="1" x14ac:dyDescent="0.3">
      <c r="A16" s="42">
        <v>6</v>
      </c>
      <c r="B16" s="43" t="s">
        <v>34</v>
      </c>
      <c r="C16" s="45">
        <v>7281</v>
      </c>
      <c r="D16" s="45">
        <f>[1]GTR!D152+[1]UB!D146+[1]UL!D132+[1]BB!D140+[1]BT!D137+[1]HR!D138+[1]KJ!D134+[1]BKP!D133+[1]RA!D132+[1]KDG!D139</f>
        <v>5</v>
      </c>
      <c r="E16" s="45">
        <f>[1]GTR!E152+[1]UB!E146+[1]UL!E132+[1]BB!E140+[1]BT!E137+[1]HR!E138+[1]KJ!E134+[1]BKP!E133+[1]RA!E132+[1]KDG!E139</f>
        <v>0</v>
      </c>
      <c r="F16" s="45">
        <f>[1]GTR!F152+[1]UB!F146+[1]UL!F132+[1]BB!F140+[1]BT!F137+[1]HR!F138+[1]KJ!F134+[1]BKP!F133+[1]RA!F132+[1]KDG!F139</f>
        <v>1</v>
      </c>
      <c r="G16" s="46">
        <f t="shared" si="2"/>
        <v>7280</v>
      </c>
      <c r="H16" s="57">
        <f>[1]GTR!H152+[1]UB!H146+[1]UL!H132+[1]BB!H140+[1]BT!H137+[1]HR!H138+[1]KJ!H134+[1]BKP!H133+[1]RA!H132+[1]KDG!H139</f>
        <v>1060</v>
      </c>
      <c r="I16" s="57">
        <f>[1]GTR!I152+[1]UB!I146+[1]UL!I132+[1]BB!I140+[1]BT!I137+[1]HR!I138+[1]KJ!I134+[1]BKP!I133+[1]RA!I132+[1]KDG!I139</f>
        <v>5166</v>
      </c>
      <c r="J16" s="57">
        <f>[1]GTR!J152+[1]UB!J146+[1]UL!J132+[1]BB!J140+[1]BT!J137+[1]HR!J138+[1]KJ!J134+[1]BKP!J133+[1]RA!J132+[1]KDG!J139</f>
        <v>1054</v>
      </c>
      <c r="K16" s="46">
        <f t="shared" si="1"/>
        <v>7280</v>
      </c>
      <c r="L16" s="45">
        <f>[1]GTR!L152+[1]UB!L146+[1]UL!L132+[1]BB!L140+[1]BT!L137+[1]HR!L138+[1]KJ!L134+[1]BKP!L133+[1]RA!L132+[1]KDG!L139</f>
        <v>2054903</v>
      </c>
      <c r="M16" s="48">
        <f t="shared" si="0"/>
        <v>397.77448703058457</v>
      </c>
      <c r="N16" s="55" t="s">
        <v>30</v>
      </c>
      <c r="O16" s="50">
        <f>ROUND(U16/L16, -2)</f>
        <v>90500</v>
      </c>
      <c r="P16" s="51">
        <f>[1]GTR!P152+[1]UB!P146+[1]UL!P132+[1]BB!P140+[1]BT!P137+[1]HR!P138+[1]KJ!P134+[1]BKP!P133+[1]RA!P132+[1]KDG!P139</f>
        <v>11048</v>
      </c>
      <c r="Q16" s="52"/>
      <c r="R16" s="52"/>
      <c r="S16" s="53"/>
      <c r="T16" s="40">
        <f t="shared" si="3"/>
        <v>0</v>
      </c>
      <c r="U16" s="40">
        <f>[1]GTR!V152+[1]UB!U146+[1]UL!U132+[1]BB!U140+[1]BT!U137+[1]HR!U138+[1]KJ!U134+[1]BKP!U133+[1]RA!U132+[1]KDG!U139</f>
        <v>185930330000</v>
      </c>
      <c r="V16" s="41"/>
    </row>
    <row r="17" spans="1:22" ht="25" customHeight="1" x14ac:dyDescent="0.3">
      <c r="A17" s="42">
        <v>7</v>
      </c>
      <c r="B17" s="43" t="s">
        <v>35</v>
      </c>
      <c r="C17" s="45">
        <v>706</v>
      </c>
      <c r="D17" s="45">
        <f>[1]GTR!D153+[1]UB!D147+[1]UL!D133+[1]BB!D141+[1]BT!D138+[1]HR!D139+[1]KJ!D135+[1]BKP!D134+[1]RA!D133+[1]KDG!D140</f>
        <v>0</v>
      </c>
      <c r="E17" s="45">
        <f>[1]GTR!E153+[1]UB!E147+[1]UL!E133+[1]BB!E141+[1]BT!E138+[1]HR!E139+[1]KJ!E135+[1]BKP!E134+[1]RA!E133+[1]KDG!E140</f>
        <v>0</v>
      </c>
      <c r="F17" s="45">
        <f>[1]GTR!F153+[1]UB!F147+[1]UL!F133+[1]BB!F141+[1]BT!F138+[1]HR!F139+[1]KJ!F135+[1]BKP!F134+[1]RA!F133+[1]KDG!F140</f>
        <v>25</v>
      </c>
      <c r="G17" s="46">
        <f t="shared" si="2"/>
        <v>681</v>
      </c>
      <c r="H17" s="45">
        <f>[1]GTR!H153+[1]UB!H147+[1]UL!H133+[1]BB!H141+[1]BT!H138+[1]HR!H139+[1]KJ!H135+[1]BKP!H134+[1]RA!H133+[1]KDG!H140</f>
        <v>0</v>
      </c>
      <c r="I17" s="45">
        <f>[1]GTR!I153+[1]UB!I147+[1]UL!I133+[1]BB!I141+[1]BT!I138+[1]HR!I139+[1]KJ!I135+[1]BKP!I134+[1]RA!I133+[1]KDG!I140</f>
        <v>455</v>
      </c>
      <c r="J17" s="45">
        <f>[1]GTR!J153+[1]UB!J147+[1]UL!J133+[1]BB!J141+[1]BT!J138+[1]HR!J139+[1]KJ!J135+[1]BKP!J134+[1]RA!J133+[1]KDG!J140</f>
        <v>226</v>
      </c>
      <c r="K17" s="46">
        <f t="shared" si="1"/>
        <v>681</v>
      </c>
      <c r="L17" s="45">
        <f>[1]GTR!L153+[1]UB!L147+[1]UL!L133+[1]BB!L141+[1]BT!L138+[1]HR!L139+[1]KJ!L135+[1]BKP!L134+[1]RA!L133+[1]KDG!L140</f>
        <v>983</v>
      </c>
      <c r="M17" s="48">
        <f t="shared" si="0"/>
        <v>2.1604395604395603</v>
      </c>
      <c r="N17" s="55" t="s">
        <v>36</v>
      </c>
      <c r="O17" s="50">
        <f>ROUND(U17/L17, -2)</f>
        <v>6700</v>
      </c>
      <c r="P17" s="51">
        <f>[1]GTR!P116+[1]UB!P147+[1]UL!P133+[1]BB!P141+[1]BT!P138+[1]HR!P139+[1]KJ!P135+[1]BKP!P134+[1]RA!P133+[1]KDG!P140</f>
        <v>398</v>
      </c>
      <c r="Q17" s="52"/>
      <c r="R17" s="52"/>
      <c r="S17" s="53"/>
      <c r="T17" s="40">
        <f t="shared" si="3"/>
        <v>0</v>
      </c>
      <c r="U17" s="40">
        <f>[1]GTR!V153+[1]UB!U147+[1]UL!U133+[1]BB!U141+[1]BT!U138+[1]HR!U139+[1]KJ!U135+[1]BKP!U134+[1]RA!U133+[1]KDG!U140</f>
        <v>6570000</v>
      </c>
      <c r="V17" s="58"/>
    </row>
    <row r="18" spans="1:22" ht="25" customHeight="1" x14ac:dyDescent="0.3">
      <c r="A18" s="42">
        <v>8</v>
      </c>
      <c r="B18" s="43" t="s">
        <v>37</v>
      </c>
      <c r="C18" s="45">
        <v>1451</v>
      </c>
      <c r="D18" s="45">
        <f>[1]GTR!D154+[1]UB!D148+[1]UL!D134+[1]BB!D142+[1]BT!D139+[1]HR!D140+[1]KJ!D136+[1]BKP!D135+[1]RA!D134+[1]KDG!D141</f>
        <v>0</v>
      </c>
      <c r="E18" s="45">
        <f>[1]GTR!E154+[1]UB!E148+[1]UL!E134+[1]BB!E142+[1]BT!E139+[1]HR!E140+[1]KJ!E136+[1]BKP!E135+[1]RA!E134+[1]KDG!E141</f>
        <v>0</v>
      </c>
      <c r="F18" s="45">
        <f>[1]GTR!F154+[1]UB!F148+[1]UL!F134+[1]BB!F142+[1]BT!F139+[1]HR!F140+[1]KJ!F136+[1]BKP!F135+[1]RA!F134+[1]KDG!F141</f>
        <v>4</v>
      </c>
      <c r="G18" s="46">
        <f t="shared" si="2"/>
        <v>1447</v>
      </c>
      <c r="H18" s="45">
        <f>[1]GTR!H154+[1]UB!H148+[1]UL!H134+[1]BB!H142+[1]BT!H139+[1]HR!H140+[1]KJ!H136+[1]BKP!H135+[1]RA!H134+[1]KDG!H141</f>
        <v>145</v>
      </c>
      <c r="I18" s="45">
        <f>[1]GTR!I154+[1]UB!I148+[1]UL!I134+[1]BB!I142+[1]BT!I139+[1]HR!I140+[1]KJ!I136+[1]BKP!I135+[1]RA!I134+[1]KDG!I141</f>
        <v>963</v>
      </c>
      <c r="J18" s="45">
        <f>[1]GTR!J154+[1]UB!J148+[1]UL!J134+[1]BB!J142+[1]BT!J139+[1]HR!J140+[1]KJ!J136+[1]BKP!J135+[1]RA!J134+[1]KDG!J141</f>
        <v>339</v>
      </c>
      <c r="K18" s="46">
        <f t="shared" si="1"/>
        <v>1447</v>
      </c>
      <c r="L18" s="45">
        <f>[1]GTR!L154+[1]UB!L148+[1]UL!L134+[1]BB!L142+[1]BT!L139+[1]HR!L140+[1]KJ!L136+[1]BKP!L135+[1]RA!L134+[1]KDG!L141</f>
        <v>158232</v>
      </c>
      <c r="M18" s="48">
        <f t="shared" si="0"/>
        <v>164.31152647975077</v>
      </c>
      <c r="N18" s="55" t="s">
        <v>38</v>
      </c>
      <c r="O18" s="50">
        <f>ROUND(U18/L18, -2)</f>
        <v>119000</v>
      </c>
      <c r="P18" s="51">
        <f>[1]GTR!P154+[1]UB!P148+[1]UL!P134+[1]BB!P142+[1]BT!P139+[1]HR!P140+[1]KJ!P136+[1]BKP!P135+[1]RA!P134+[1]KDG!P141</f>
        <v>2989</v>
      </c>
      <c r="Q18" s="52"/>
      <c r="R18" s="52"/>
      <c r="S18" s="53"/>
      <c r="T18" s="40">
        <f t="shared" si="3"/>
        <v>0</v>
      </c>
      <c r="U18" s="40">
        <f>[1]GTR!V154+[1]UB!U148+[1]UL!U134+[1]BB!U142+[1]BT!U139+[1]HR!U140+[1]KJ!U136+[1]BKP!U135+[1]RA!U134+[1]KDG!U141</f>
        <v>18833508000</v>
      </c>
      <c r="V18" s="41"/>
    </row>
    <row r="19" spans="1:22" ht="25" customHeight="1" x14ac:dyDescent="0.3">
      <c r="A19" s="42">
        <v>9</v>
      </c>
      <c r="B19" s="43" t="s">
        <v>39</v>
      </c>
      <c r="C19" s="45">
        <v>791</v>
      </c>
      <c r="D19" s="45">
        <f>[1]GTR!D155+[1]UB!D149+[1]UL!D135+[1]BB!D143+[1]BT!D140+[1]HR!D141+[1]KJ!D137+[1]BKP!D136+[1]RA!D135+[1]KDG!D142</f>
        <v>114</v>
      </c>
      <c r="E19" s="45">
        <f>[1]GTR!E155+[1]UB!E149+[1]UL!E135+[1]BB!E143+[1]BT!E140+[1]HR!E141+[1]KJ!E137+[1]BKP!E136+[1]RA!E135+[1]KDG!E142</f>
        <v>0</v>
      </c>
      <c r="F19" s="45">
        <f>[1]GTR!F155+[1]UB!F149+[1]UL!F135+[1]BB!F143+[1]BT!F140+[1]HR!F141+[1]KJ!F137+[1]BKP!F136+[1]RA!F135+[1]KDG!F142</f>
        <v>0</v>
      </c>
      <c r="G19" s="46">
        <f t="shared" si="2"/>
        <v>791</v>
      </c>
      <c r="H19" s="45">
        <f>[1]GTR!H155+[1]UB!H149+[1]UL!H135+[1]BB!H143+[1]BT!H140+[1]HR!H141+[1]KJ!H137+[1]BKP!H136+[1]RA!H135+[1]KDG!H142</f>
        <v>352</v>
      </c>
      <c r="I19" s="45">
        <f>[1]GTR!I155+[1]UB!I149+[1]UL!I135+[1]BB!I143+[1]BT!I140+[1]HR!I141+[1]KJ!I137+[1]BKP!I136+[1]RA!I135+[1]KDG!I142</f>
        <v>391</v>
      </c>
      <c r="J19" s="45">
        <f>[1]GTR!J155+[1]UB!J149+[1]UL!J135+[1]BB!J143+[1]BT!J140+[1]HR!J141+[1]KJ!J137+[1]BKP!J136+[1]RA!J135+[1]KDG!J142</f>
        <v>48</v>
      </c>
      <c r="K19" s="46">
        <f>H19+I19+J19</f>
        <v>791</v>
      </c>
      <c r="L19" s="45">
        <f>[1]GTR!L155+[1]UB!L149+[1]UL!L135+[1]BB!L143+[1]BT!L140+[1]HR!L141+[1]KJ!L137+[1]BKP!L136+[1]RA!L135+[1]KDG!L142</f>
        <v>168622</v>
      </c>
      <c r="M19" s="48">
        <f t="shared" si="0"/>
        <v>431.25831202046038</v>
      </c>
      <c r="N19" s="55" t="s">
        <v>36</v>
      </c>
      <c r="O19" s="50">
        <f>ROUND(U19/L19, -2)</f>
        <v>47600</v>
      </c>
      <c r="P19" s="51">
        <f>[1]GTR!P155+[1]UB!P149+[1]UL!P135+[1]BB!P143+[1]BT!P140+[1]HR!P141+[1]KJ!P137+[1]BKP!P136+[1]RA!P135+[1]KDG!P142</f>
        <v>1457</v>
      </c>
      <c r="Q19" s="52"/>
      <c r="R19" s="52"/>
      <c r="S19" s="53"/>
      <c r="T19" s="40">
        <f t="shared" si="3"/>
        <v>0</v>
      </c>
      <c r="U19" s="40">
        <f>[1]GTR!V155+[1]UB!U149+[1]UL!U135+[1]BB!U143+[1]BT!U140+[1]HR!U141+[1]KJ!U137+[1]BKP!U136+[1]RA!U135+[1]KDG!U142</f>
        <v>8024205000</v>
      </c>
      <c r="V19" s="41"/>
    </row>
    <row r="20" spans="1:22" ht="25" customHeight="1" x14ac:dyDescent="0.3">
      <c r="A20" s="42">
        <v>10</v>
      </c>
      <c r="B20" s="43" t="s">
        <v>40</v>
      </c>
      <c r="C20" s="45">
        <v>3453</v>
      </c>
      <c r="D20" s="45">
        <f>[1]GTR!D156+[1]UB!D150+[1]UL!D136+[1]BB!D144+[1]BT!D141+[1]HR!D142+[1]KJ!D138+[1]BKP!D137+[1]RA!D136+[1]KDG!D143</f>
        <v>0</v>
      </c>
      <c r="E20" s="45">
        <f>[1]GTR!E156+[1]UB!E150+[1]UL!E136+[1]BB!E144+[1]BT!E141+[1]HR!E142+[1]KJ!E138+[1]BKP!E137+[1]RA!E136+[1]KDG!E143</f>
        <v>0</v>
      </c>
      <c r="F20" s="45">
        <f>[1]GTR!F156+[1]UB!F150+[1]UL!F136+[1]BB!F144+[1]BT!F141+[1]HR!F142+[1]KJ!F138+[1]BKP!F137+[1]RA!F136+[1]KDG!F143</f>
        <v>0</v>
      </c>
      <c r="G20" s="46">
        <f t="shared" si="2"/>
        <v>3453</v>
      </c>
      <c r="H20" s="45">
        <f>[1]GTR!H156+[1]UB!H150+[1]UL!H136+[1]BB!H144+[1]BT!H141+[1]HR!H142+[1]KJ!H138+[1]BKP!H137+[1]RA!H136+[1]KDG!H143</f>
        <v>1081</v>
      </c>
      <c r="I20" s="45">
        <f>[1]GTR!I156+[1]UB!I150+[1]UL!I136+[1]BB!I144+[1]BT!I141+[1]HR!I142+[1]KJ!I138+[1]BKP!I137+[1]RA!I136+[1]KDG!I143</f>
        <v>2058</v>
      </c>
      <c r="J20" s="45">
        <f>[1]GTR!J156+[1]UB!J150+[1]UL!J136+[1]BB!J144+[1]BT!J141+[1]HR!J142+[1]KJ!J138+[1]BKP!J137+[1]RA!J136+[1]KDG!J143</f>
        <v>314</v>
      </c>
      <c r="K20" s="46">
        <f t="shared" si="1"/>
        <v>3453</v>
      </c>
      <c r="L20" s="45">
        <f>[1]GTR!L156+[1]UB!L150+[1]UL!L136+[1]BB!L144+[1]BT!L141+[1]HR!L142+[1]KJ!L138+[1]BKP!L137+[1]RA!L136+[1]KDG!L143</f>
        <v>2402188.25</v>
      </c>
      <c r="M20" s="48">
        <f>L20/I20</f>
        <v>1167.2440476190477</v>
      </c>
      <c r="N20" s="59" t="s">
        <v>41</v>
      </c>
      <c r="O20" s="50">
        <f>ROUND(U20/L20, -2)</f>
        <v>12300</v>
      </c>
      <c r="P20" s="51">
        <f>[1]GTR!P156+[1]UB!P150+[1]UL!P136+[1]BB!P144+[1]BT!P141+[1]HR!P142+[1]KJ!P138+[1]BKP!P137+[1]RA!P136+[1]KDG!P143</f>
        <v>1786</v>
      </c>
      <c r="Q20" s="60"/>
      <c r="R20" s="60"/>
      <c r="S20" s="61"/>
      <c r="T20" s="40">
        <f t="shared" si="3"/>
        <v>0</v>
      </c>
      <c r="U20" s="40">
        <f>[1]GTR!V156+[1]UB!U150+[1]UL!U136+[1]BB!U144+[1]BT!U141+[1]HR!U142+[1]KJ!U138+[1]BKP!U137+[1]RA!U136+[1]KDG!U143</f>
        <v>29471460625</v>
      </c>
      <c r="V20" s="41"/>
    </row>
    <row r="21" spans="1:22" ht="25" customHeight="1" x14ac:dyDescent="0.3">
      <c r="A21" s="42">
        <v>11</v>
      </c>
      <c r="B21" s="43" t="s">
        <v>42</v>
      </c>
      <c r="C21" s="45">
        <v>110.2</v>
      </c>
      <c r="D21" s="45">
        <f>[1]BT!D142+[1]HR!D143</f>
        <v>0</v>
      </c>
      <c r="E21" s="45">
        <f>[1]BT!E142+[1]HR!E143</f>
        <v>0</v>
      </c>
      <c r="F21" s="45">
        <f>[1]BT!F142+[1]HR!F143</f>
        <v>0</v>
      </c>
      <c r="G21" s="62">
        <f>[1]BT!G142+[1]HR!G143</f>
        <v>110.2</v>
      </c>
      <c r="H21" s="45">
        <f>[1]BT!H142+[1]HR!H143</f>
        <v>105.2</v>
      </c>
      <c r="I21" s="45">
        <f>[1]BT!I142+[1]HR!I143</f>
        <v>0</v>
      </c>
      <c r="J21" s="45">
        <f>[1]BT!J142+[1]HR!J143</f>
        <v>5</v>
      </c>
      <c r="K21" s="63">
        <f t="shared" si="1"/>
        <v>110.2</v>
      </c>
      <c r="L21" s="45">
        <f>[1]BT!L142+[1]HR!L143</f>
        <v>0</v>
      </c>
      <c r="M21" s="45">
        <v>0</v>
      </c>
      <c r="N21" s="64" t="s">
        <v>27</v>
      </c>
      <c r="O21" s="50" t="e">
        <f>ROUND(U21/L21, -2)</f>
        <v>#DIV/0!</v>
      </c>
      <c r="P21" s="65">
        <f>[1]BT!P142+[1]HR!P143</f>
        <v>87</v>
      </c>
      <c r="Q21" s="52"/>
      <c r="R21" s="52"/>
      <c r="S21" s="53"/>
      <c r="T21" s="40">
        <f t="shared" si="3"/>
        <v>0</v>
      </c>
      <c r="U21" s="40">
        <f>[1]BT!U142+[1]HR!U143</f>
        <v>0</v>
      </c>
      <c r="V21" s="41"/>
    </row>
    <row r="22" spans="1:22" ht="25" customHeight="1" x14ac:dyDescent="0.3">
      <c r="A22" s="66">
        <v>12</v>
      </c>
      <c r="B22" s="67" t="s">
        <v>43</v>
      </c>
      <c r="C22" s="68">
        <v>69</v>
      </c>
      <c r="D22" s="68">
        <f>[1]BKP!D138+[1]KDG!D144</f>
        <v>0</v>
      </c>
      <c r="E22" s="68">
        <f>[1]BKP!E138+[1]KDG!E144</f>
        <v>0</v>
      </c>
      <c r="F22" s="68">
        <f>[1]BKP!F138+[1]KDG!F144</f>
        <v>0</v>
      </c>
      <c r="G22" s="69">
        <f t="shared" si="2"/>
        <v>69</v>
      </c>
      <c r="H22" s="68">
        <f>[1]GTR!H157+[1]UL!H137+[1]BKP!H138+[1]RA!H137+[1]KDG!H144</f>
        <v>66</v>
      </c>
      <c r="I22" s="68">
        <f>[1]GTR!I157+[1]UL!I137+[1]BKP!I138+[1]RA!I137+[1]KDG!I144</f>
        <v>3</v>
      </c>
      <c r="J22" s="68">
        <f>[1]GTR!J157+[1]UL!J137+[1]BKP!J138+[1]RA!J137+[1]KDG!J144</f>
        <v>0</v>
      </c>
      <c r="K22" s="70">
        <f t="shared" si="1"/>
        <v>69</v>
      </c>
      <c r="L22" s="68">
        <f>[1]BKP!L138+[1]KDG!L144</f>
        <v>139</v>
      </c>
      <c r="M22" s="71">
        <f>L22/I22</f>
        <v>46.333333333333336</v>
      </c>
      <c r="N22" s="72" t="s">
        <v>44</v>
      </c>
      <c r="O22" s="73">
        <f>ROUND(U22/L22, -2)</f>
        <v>292100</v>
      </c>
      <c r="P22" s="74">
        <f>[1]GTR!P157+[1]UL!P137+[1]BKP!P138+[1]RA!P137+[1]KDG!P144</f>
        <v>175</v>
      </c>
      <c r="Q22" s="75">
        <v>0</v>
      </c>
      <c r="R22" s="76"/>
      <c r="S22" s="77"/>
      <c r="T22" s="3"/>
      <c r="U22" s="40">
        <f>[1]BKP!U138+[1]KDG!U144</f>
        <v>40600000</v>
      </c>
      <c r="V22" s="78"/>
    </row>
    <row r="23" spans="1:22" x14ac:dyDescent="0.3">
      <c r="A23" s="3" t="s">
        <v>45</v>
      </c>
      <c r="K23" s="79"/>
      <c r="T23" s="40"/>
      <c r="U23" s="40"/>
      <c r="V23" s="40"/>
    </row>
    <row r="24" spans="1:22" x14ac:dyDescent="0.3">
      <c r="K24" s="79"/>
      <c r="T24" s="40"/>
      <c r="U24" s="40"/>
      <c r="V24" s="40"/>
    </row>
    <row r="25" spans="1:22" x14ac:dyDescent="0.3">
      <c r="K25" s="79"/>
      <c r="N25" s="3" t="s">
        <v>46</v>
      </c>
      <c r="T25" s="40"/>
      <c r="U25" s="40"/>
      <c r="V25" s="40"/>
    </row>
    <row r="26" spans="1:22" x14ac:dyDescent="0.3">
      <c r="K26" s="79"/>
      <c r="T26" s="40"/>
      <c r="U26" s="40"/>
      <c r="V26" s="40"/>
    </row>
    <row r="27" spans="1:22" x14ac:dyDescent="0.3">
      <c r="K27" s="79"/>
      <c r="N27" s="80" t="s">
        <v>47</v>
      </c>
      <c r="O27" s="80"/>
      <c r="T27" s="40"/>
      <c r="U27" s="40"/>
      <c r="V27" s="40"/>
    </row>
    <row r="28" spans="1:22" x14ac:dyDescent="0.3">
      <c r="K28" s="79"/>
      <c r="N28" s="3" t="s">
        <v>48</v>
      </c>
      <c r="P28" s="3" t="s">
        <v>49</v>
      </c>
      <c r="T28" s="40"/>
      <c r="U28" s="40"/>
      <c r="V28" s="40"/>
    </row>
    <row r="29" spans="1:22" x14ac:dyDescent="0.3">
      <c r="K29" s="79"/>
      <c r="N29" s="3" t="s">
        <v>50</v>
      </c>
      <c r="P29" s="3" t="s">
        <v>51</v>
      </c>
      <c r="T29" s="40"/>
      <c r="U29" s="40"/>
      <c r="V29" s="40"/>
    </row>
    <row r="30" spans="1:22" x14ac:dyDescent="0.3">
      <c r="K30" s="79"/>
      <c r="N30" s="3" t="s">
        <v>52</v>
      </c>
      <c r="P30" s="81" t="s">
        <v>53</v>
      </c>
      <c r="T30" s="40"/>
      <c r="U30" s="40"/>
      <c r="V30" s="40"/>
    </row>
    <row r="31" spans="1:22" x14ac:dyDescent="0.3">
      <c r="K31" s="79"/>
      <c r="N31" s="82"/>
      <c r="O31" s="82"/>
    </row>
    <row r="32" spans="1:22" x14ac:dyDescent="0.3">
      <c r="K32" s="79"/>
      <c r="Q32" s="3"/>
      <c r="R32" s="3"/>
    </row>
    <row r="33" spans="9:13" x14ac:dyDescent="0.3">
      <c r="K33" s="79"/>
    </row>
    <row r="34" spans="9:13" x14ac:dyDescent="0.3">
      <c r="K34" s="79"/>
    </row>
    <row r="35" spans="9:13" x14ac:dyDescent="0.3">
      <c r="I35" s="83"/>
      <c r="K35" s="79"/>
      <c r="L35" s="83"/>
      <c r="M35" s="84"/>
    </row>
    <row r="36" spans="9:13" x14ac:dyDescent="0.3">
      <c r="K36" s="84"/>
    </row>
    <row r="37" spans="9:13" x14ac:dyDescent="0.3">
      <c r="K37" s="79"/>
    </row>
  </sheetData>
  <mergeCells count="27">
    <mergeCell ref="Q8:Q9"/>
    <mergeCell ref="J7:J9"/>
    <mergeCell ref="K7:K9"/>
    <mergeCell ref="L7:L9"/>
    <mergeCell ref="M7:M9"/>
    <mergeCell ref="O8:O9"/>
    <mergeCell ref="P8:P9"/>
    <mergeCell ref="R5:R9"/>
    <mergeCell ref="S5:S9"/>
    <mergeCell ref="D6:G6"/>
    <mergeCell ref="H6:K6"/>
    <mergeCell ref="D7:D9"/>
    <mergeCell ref="E7:E9"/>
    <mergeCell ref="F7:F9"/>
    <mergeCell ref="G7:G9"/>
    <mergeCell ref="H7:H9"/>
    <mergeCell ref="I7:I9"/>
    <mergeCell ref="A1:S1"/>
    <mergeCell ref="A2:S2"/>
    <mergeCell ref="A3:S3"/>
    <mergeCell ref="A5:A9"/>
    <mergeCell ref="B5:B9"/>
    <mergeCell ref="C5:C9"/>
    <mergeCell ref="D5:K5"/>
    <mergeCell ref="L5:M6"/>
    <mergeCell ref="N5:N9"/>
    <mergeCell ref="O5:Q7"/>
  </mergeCells>
  <pageMargins left="0.69" right="0.28999999999999998" top="0.39" bottom="0.52" header="0.31496062992125984" footer="0.31496062992125984"/>
  <pageSetup paperSize="14" scale="9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KAB</vt:lpstr>
      <vt:lpstr>KAB!Print_Area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2026-02-11T02:39:14Z</dcterms:created>
  <dcterms:modified xsi:type="dcterms:W3CDTF">2026-02-11T02:42:13Z</dcterms:modified>
</cp:coreProperties>
</file>