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3 Jumlah Bayi Berat Badan Lahir Rendah (BBLR) Menurut Jenis Kelamin\"/>
    </mc:Choice>
  </mc:AlternateContent>
  <xr:revisionPtr revIDLastSave="0" documentId="13_ncr:1_{70A4AA06-E49A-4F11-BA60-2B9B7470D4B6}" xr6:coauthVersionLast="47" xr6:coauthVersionMax="47" xr10:uidLastSave="{00000000-0000-0000-0000-000000000000}"/>
  <bookViews>
    <workbookView xWindow="-108" yWindow="-108" windowWidth="23256" windowHeight="12456" xr2:uid="{38297516-4CEF-4B6C-8200-F53AF2A2F140}"/>
  </bookViews>
  <sheets>
    <sheet name="2020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P31" i="1" s="1"/>
  <c r="M31" i="1"/>
  <c r="N31" i="1" s="1"/>
  <c r="K31" i="1"/>
  <c r="I31" i="1"/>
  <c r="J31" i="1" s="1"/>
  <c r="G31" i="1"/>
  <c r="H31" i="1" s="1"/>
  <c r="E31" i="1"/>
  <c r="D31" i="1"/>
  <c r="F31" i="1" s="1"/>
  <c r="R30" i="1"/>
  <c r="Q30" i="1"/>
  <c r="P30" i="1"/>
  <c r="N30" i="1"/>
  <c r="K30" i="1"/>
  <c r="L30" i="1" s="1"/>
  <c r="J30" i="1"/>
  <c r="H30" i="1"/>
  <c r="F30" i="1"/>
  <c r="C30" i="1"/>
  <c r="B30" i="1"/>
  <c r="A30" i="1"/>
  <c r="Q29" i="1"/>
  <c r="R29" i="1" s="1"/>
  <c r="P29" i="1"/>
  <c r="N29" i="1"/>
  <c r="L29" i="1"/>
  <c r="K29" i="1"/>
  <c r="J29" i="1"/>
  <c r="H29" i="1"/>
  <c r="F29" i="1"/>
  <c r="C29" i="1"/>
  <c r="Q28" i="1"/>
  <c r="R28" i="1" s="1"/>
  <c r="P28" i="1"/>
  <c r="N28" i="1"/>
  <c r="L28" i="1"/>
  <c r="K28" i="1"/>
  <c r="J28" i="1"/>
  <c r="H28" i="1"/>
  <c r="F28" i="1"/>
  <c r="C28" i="1"/>
  <c r="B28" i="1"/>
  <c r="A28" i="1"/>
  <c r="Q27" i="1"/>
  <c r="P27" i="1"/>
  <c r="N27" i="1"/>
  <c r="K27" i="1"/>
  <c r="R27" i="1" s="1"/>
  <c r="J27" i="1"/>
  <c r="H27" i="1"/>
  <c r="F27" i="1"/>
  <c r="C27" i="1"/>
  <c r="Q26" i="1"/>
  <c r="R26" i="1" s="1"/>
  <c r="P26" i="1"/>
  <c r="N26" i="1"/>
  <c r="L26" i="1"/>
  <c r="K26" i="1"/>
  <c r="J26" i="1"/>
  <c r="H26" i="1"/>
  <c r="F26" i="1"/>
  <c r="C26" i="1"/>
  <c r="Q25" i="1"/>
  <c r="R25" i="1" s="1"/>
  <c r="P25" i="1"/>
  <c r="N25" i="1"/>
  <c r="L25" i="1"/>
  <c r="K25" i="1"/>
  <c r="J25" i="1"/>
  <c r="H25" i="1"/>
  <c r="F25" i="1"/>
  <c r="C25" i="1"/>
  <c r="B25" i="1"/>
  <c r="A25" i="1"/>
  <c r="Q24" i="1"/>
  <c r="P24" i="1"/>
  <c r="N24" i="1"/>
  <c r="K24" i="1"/>
  <c r="R24" i="1" s="1"/>
  <c r="J24" i="1"/>
  <c r="H24" i="1"/>
  <c r="F24" i="1"/>
  <c r="C24" i="1"/>
  <c r="Q23" i="1"/>
  <c r="R23" i="1" s="1"/>
  <c r="P23" i="1"/>
  <c r="N23" i="1"/>
  <c r="L23" i="1"/>
  <c r="K23" i="1"/>
  <c r="J23" i="1"/>
  <c r="H23" i="1"/>
  <c r="F23" i="1"/>
  <c r="C23" i="1"/>
  <c r="B23" i="1"/>
  <c r="A23" i="1"/>
  <c r="R22" i="1"/>
  <c r="Q22" i="1"/>
  <c r="P22" i="1"/>
  <c r="N22" i="1"/>
  <c r="K22" i="1"/>
  <c r="L22" i="1" s="1"/>
  <c r="J22" i="1"/>
  <c r="H22" i="1"/>
  <c r="F22" i="1"/>
  <c r="C22" i="1"/>
  <c r="Q21" i="1"/>
  <c r="R21" i="1" s="1"/>
  <c r="P21" i="1"/>
  <c r="N21" i="1"/>
  <c r="K21" i="1"/>
  <c r="L21" i="1" s="1"/>
  <c r="J21" i="1"/>
  <c r="H21" i="1"/>
  <c r="F21" i="1"/>
  <c r="C21" i="1"/>
  <c r="B21" i="1"/>
  <c r="A21" i="1"/>
  <c r="Q20" i="1"/>
  <c r="R20" i="1" s="1"/>
  <c r="P20" i="1"/>
  <c r="N20" i="1"/>
  <c r="K20" i="1"/>
  <c r="L20" i="1" s="1"/>
  <c r="J20" i="1"/>
  <c r="H20" i="1"/>
  <c r="F20" i="1"/>
  <c r="C20" i="1"/>
  <c r="B20" i="1"/>
  <c r="A20" i="1"/>
  <c r="Q19" i="1"/>
  <c r="R19" i="1" s="1"/>
  <c r="P19" i="1"/>
  <c r="N19" i="1"/>
  <c r="K19" i="1"/>
  <c r="L19" i="1" s="1"/>
  <c r="J19" i="1"/>
  <c r="H19" i="1"/>
  <c r="F19" i="1"/>
  <c r="C19" i="1"/>
  <c r="Q18" i="1"/>
  <c r="R18" i="1" s="1"/>
  <c r="P18" i="1"/>
  <c r="N18" i="1"/>
  <c r="L18" i="1"/>
  <c r="K18" i="1"/>
  <c r="J18" i="1"/>
  <c r="H18" i="1"/>
  <c r="F18" i="1"/>
  <c r="C18" i="1"/>
  <c r="Q17" i="1"/>
  <c r="R17" i="1" s="1"/>
  <c r="P17" i="1"/>
  <c r="N17" i="1"/>
  <c r="K17" i="1"/>
  <c r="L17" i="1" s="1"/>
  <c r="J17" i="1"/>
  <c r="H17" i="1"/>
  <c r="F17" i="1"/>
  <c r="C17" i="1"/>
  <c r="B17" i="1"/>
  <c r="A17" i="1"/>
  <c r="Q16" i="1"/>
  <c r="R16" i="1" s="1"/>
  <c r="P16" i="1"/>
  <c r="N16" i="1"/>
  <c r="K16" i="1"/>
  <c r="L16" i="1" s="1"/>
  <c r="J16" i="1"/>
  <c r="H16" i="1"/>
  <c r="F16" i="1"/>
  <c r="C16" i="1"/>
  <c r="B16" i="1"/>
  <c r="A16" i="1"/>
  <c r="Q15" i="1"/>
  <c r="R15" i="1" s="1"/>
  <c r="P15" i="1"/>
  <c r="N15" i="1"/>
  <c r="K15" i="1"/>
  <c r="L15" i="1" s="1"/>
  <c r="J15" i="1"/>
  <c r="H15" i="1"/>
  <c r="F15" i="1"/>
  <c r="C15" i="1"/>
  <c r="R14" i="1"/>
  <c r="Q14" i="1"/>
  <c r="P14" i="1"/>
  <c r="N14" i="1"/>
  <c r="K14" i="1"/>
  <c r="L14" i="1" s="1"/>
  <c r="J14" i="1"/>
  <c r="H14" i="1"/>
  <c r="F14" i="1"/>
  <c r="C14" i="1"/>
  <c r="B14" i="1"/>
  <c r="A14" i="1"/>
  <c r="Q13" i="1"/>
  <c r="R13" i="1" s="1"/>
  <c r="P13" i="1"/>
  <c r="N13" i="1"/>
  <c r="L13" i="1"/>
  <c r="K13" i="1"/>
  <c r="J13" i="1"/>
  <c r="H13" i="1"/>
  <c r="F13" i="1"/>
  <c r="C13" i="1"/>
  <c r="Q12" i="1"/>
  <c r="R12" i="1" s="1"/>
  <c r="P12" i="1"/>
  <c r="N12" i="1"/>
  <c r="K12" i="1"/>
  <c r="L12" i="1" s="1"/>
  <c r="J12" i="1"/>
  <c r="H12" i="1"/>
  <c r="F12" i="1"/>
  <c r="C12" i="1"/>
  <c r="R11" i="1"/>
  <c r="Q11" i="1"/>
  <c r="Q31" i="1" s="1"/>
  <c r="R31" i="1" s="1"/>
  <c r="P11" i="1"/>
  <c r="N11" i="1"/>
  <c r="K11" i="1"/>
  <c r="L11" i="1" s="1"/>
  <c r="J11" i="1"/>
  <c r="H11" i="1"/>
  <c r="F11" i="1"/>
  <c r="C11" i="1"/>
  <c r="B11" i="1"/>
  <c r="A11" i="1"/>
  <c r="I5" i="1"/>
  <c r="H5" i="1"/>
  <c r="I4" i="1"/>
  <c r="H4" i="1"/>
  <c r="L31" i="1" l="1"/>
  <c r="L24" i="1"/>
  <c r="L27" i="1"/>
</calcChain>
</file>

<file path=xl/sharedStrings.xml><?xml version="1.0" encoding="utf-8"?>
<sst xmlns="http://schemas.openxmlformats.org/spreadsheetml/2006/main" count="50" uniqueCount="34">
  <si>
    <t>TABEL 33</t>
  </si>
  <si>
    <t xml:space="preserve"> </t>
  </si>
  <si>
    <t>BAYI BERAT BADAN LAHIR RENDAH (BBLR) MENURUT JENIS KELAMIN, KECAMATAN, DAN PUSKESMAS</t>
  </si>
  <si>
    <t>NO</t>
  </si>
  <si>
    <t>KECAMATAN</t>
  </si>
  <si>
    <t>PUSKESMAS</t>
  </si>
  <si>
    <t>JUMLAH LAHIR HIDUP</t>
  </si>
  <si>
    <t xml:space="preserve">BAYI BARU LAHIR DITIMBANG </t>
  </si>
  <si>
    <t>BBLR</t>
  </si>
  <si>
    <t>L</t>
  </si>
  <si>
    <t>P</t>
  </si>
  <si>
    <t>L + P</t>
  </si>
  <si>
    <t>JUMLAH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</si>
  <si>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</si>
  <si>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</si>
  <si>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</si>
  <si>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</si>
  <si>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</si>
  <si>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</si>
  <si>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</si>
  <si>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</si>
  <si>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</si>
  <si>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</si>
  <si>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</si>
  <si>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</si>
  <si>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</si>
  <si>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</si>
  <si>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</si>
  <si>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</si>
  <si>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</si>
  <si>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</si>
  <si>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</si>
  <si>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JUMLAH (KAB/KOTA)</t>
  </si>
  <si>
    <t xml:space="preserve">Sumber : - Seksi Kesehatan Keluarga &amp; Gizi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</si>
</sst>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#,##0.0_);\(#,##0.0\)"/>
    <numFmt numFmtId="166" formatCode="0.0"/>
  </numFmts>
  <fonts count="8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37" fontId="2" fillId="0" borderId="13" xfId="1" applyNumberFormat="1" applyFont="1" applyFill="1" applyBorder="1" applyAlignment="1">
      <alignment vertical="center"/>
    </xf>
    <xf numFmtId="0" fontId="2" fillId="0" borderId="13" xfId="2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>
      <alignment vertical="center"/>
    </xf>
    <xf numFmtId="37" fontId="2" fillId="0" borderId="13" xfId="2" applyNumberFormat="1" applyFont="1" applyFill="1" applyBorder="1" applyAlignment="1">
      <alignment vertical="center"/>
    </xf>
    <xf numFmtId="2" fontId="2" fillId="0" borderId="13" xfId="2" applyNumberFormat="1" applyFont="1" applyFill="1" applyBorder="1" applyAlignment="1">
      <alignment vertical="center"/>
    </xf>
    <xf numFmtId="166" fontId="2" fillId="0" borderId="12" xfId="1" applyNumberFormat="1" applyFont="1" applyFill="1" applyBorder="1" applyAlignment="1">
      <alignment vertical="center"/>
    </xf>
    <xf numFmtId="166" fontId="2" fillId="0" borderId="14" xfId="1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7" fontId="2" fillId="0" borderId="16" xfId="1" applyNumberFormat="1" applyFont="1" applyFill="1" applyBorder="1" applyAlignment="1">
      <alignment vertical="center"/>
    </xf>
    <xf numFmtId="165" fontId="2" fillId="0" borderId="16" xfId="2" applyNumberFormat="1" applyFont="1" applyFill="1" applyBorder="1" applyAlignment="1">
      <alignment vertical="center"/>
    </xf>
    <xf numFmtId="165" fontId="2" fillId="0" borderId="16" xfId="1" applyNumberFormat="1" applyFont="1" applyFill="1" applyBorder="1" applyAlignment="1">
      <alignment vertical="center"/>
    </xf>
    <xf numFmtId="37" fontId="2" fillId="0" borderId="16" xfId="2" applyNumberFormat="1" applyFont="1" applyFill="1" applyBorder="1" applyAlignment="1">
      <alignment vertical="center"/>
    </xf>
    <xf numFmtId="166" fontId="2" fillId="0" borderId="15" xfId="1" applyNumberFormat="1" applyFont="1" applyFill="1" applyBorder="1" applyAlignment="1">
      <alignment vertical="center"/>
    </xf>
    <xf numFmtId="166" fontId="2" fillId="0" borderId="17" xfId="1" applyNumberFormat="1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37" fontId="2" fillId="0" borderId="19" xfId="1" applyNumberFormat="1" applyFont="1" applyFill="1" applyBorder="1" applyAlignment="1">
      <alignment vertical="center"/>
    </xf>
    <xf numFmtId="165" fontId="2" fillId="0" borderId="19" xfId="2" applyNumberFormat="1" applyFont="1" applyFill="1" applyBorder="1" applyAlignment="1">
      <alignment vertical="center"/>
    </xf>
    <xf numFmtId="165" fontId="2" fillId="0" borderId="19" xfId="1" applyNumberFormat="1" applyFont="1" applyFill="1" applyBorder="1" applyAlignment="1">
      <alignment vertical="center"/>
    </xf>
    <xf numFmtId="37" fontId="2" fillId="0" borderId="19" xfId="2" applyNumberFormat="1" applyFont="1" applyFill="1" applyBorder="1" applyAlignment="1">
      <alignment vertical="center"/>
    </xf>
    <xf numFmtId="166" fontId="2" fillId="0" borderId="18" xfId="1" applyNumberFormat="1" applyFont="1" applyFill="1" applyBorder="1" applyAlignment="1">
      <alignment vertical="center"/>
    </xf>
    <xf numFmtId="166" fontId="2" fillId="0" borderId="20" xfId="1" applyNumberFormat="1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37" fontId="7" fillId="0" borderId="23" xfId="1" applyNumberFormat="1" applyFont="1" applyFill="1" applyBorder="1" applyAlignment="1">
      <alignment vertical="center"/>
    </xf>
    <xf numFmtId="37" fontId="7" fillId="0" borderId="13" xfId="1" applyNumberFormat="1" applyFont="1" applyFill="1" applyBorder="1" applyAlignment="1">
      <alignment vertical="center"/>
    </xf>
    <xf numFmtId="166" fontId="7" fillId="0" borderId="23" xfId="1" applyNumberFormat="1" applyFont="1" applyFill="1" applyBorder="1" applyAlignment="1">
      <alignment vertical="center"/>
    </xf>
    <xf numFmtId="39" fontId="7" fillId="0" borderId="23" xfId="1" applyNumberFormat="1" applyFont="1" applyFill="1" applyBorder="1" applyAlignment="1">
      <alignment vertical="center"/>
    </xf>
    <xf numFmtId="2" fontId="7" fillId="3" borderId="23" xfId="1" applyNumberFormat="1" applyFont="1" applyFill="1" applyBorder="1" applyAlignment="1">
      <alignment vertical="center"/>
    </xf>
    <xf numFmtId="166" fontId="7" fillId="0" borderId="22" xfId="1" applyNumberFormat="1" applyFont="1" applyFill="1" applyBorder="1" applyAlignment="1">
      <alignment vertical="center"/>
    </xf>
    <xf numFmtId="166" fontId="7" fillId="0" borderId="24" xfId="1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Comma [0]" xfId="1" builtinId="6"/>
    <cellStyle name="Comma [0] 2 2" xfId="2" xr:uid="{11EB12A1-980C-488F-B7BB-48686562180D}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.0_);\(#,##0.0\)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5" formatCode="#,##0;\-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0.xls" TargetMode="External"/><Relationship Id="rId1" Type="http://schemas.openxmlformats.org/officeDocument/2006/relationships/externalLinkPath" Target="/2024%20SATU%20DATA%20INDONESIA/SDI%20DINKES%202024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D344C8-C078-4F4B-ABFD-B1276D7243E9}" name="Table98" displayName="Table98" ref="A10:R31" totalsRowShown="0" headerRowDxfId="20" headerRowBorderDxfId="19" tableBorderDxfId="18">
  <autoFilter ref="A10:R31" xr:uid="{859A70E8-C81C-4C2F-9E2D-3129BB8CF5CC}"/>
  <tableColumns count="18">
    <tableColumn id="1" xr3:uid="{CD8D5C54-E4F5-4730-BB7E-073EA8F17CFC}" name="1" dataDxfId="17"/>
    <tableColumn id="2" xr3:uid="{881C19BF-EF62-4686-9574-7B2481A18795}" name="2" dataDxfId="16"/>
    <tableColumn id="3" xr3:uid="{E4045F59-2C75-43D3-B7E4-C09B2A767331}" name="3" dataDxfId="15"/>
    <tableColumn id="4" xr3:uid="{A83CA71A-5651-47C7-B77C-7AE7F5CE395C}" name="4" dataDxfId="14" dataCellStyle="Comma [0]"/>
    <tableColumn id="5" xr3:uid="{67AAD1BB-14C4-4F36-9ED8-276BD6C2232C}" name="5" dataDxfId="13" dataCellStyle="Comma [0]"/>
    <tableColumn id="6" xr3:uid="{F0DBBF65-8974-4657-992A-BE13FE680F1C}" name="6" dataDxfId="12" dataCellStyle="Comma [0]">
      <calculatedColumnFormula>SUM(D11:E11)</calculatedColumnFormula>
    </tableColumn>
    <tableColumn id="7" xr3:uid="{556AECF0-367C-4C2C-9160-D53A07704F6F}" name="7" dataDxfId="11" dataCellStyle="Comma [0]"/>
    <tableColumn id="8" xr3:uid="{A1F7556F-660D-430F-97C6-6DD1367D6F2E}" name="8" dataDxfId="10" dataCellStyle="Comma [0] 2 2">
      <calculatedColumnFormula>G11/D11*100</calculatedColumnFormula>
    </tableColumn>
    <tableColumn id="9" xr3:uid="{00C4A53B-9D57-4EED-BBDB-4DA5C3F9049F}" name="9" dataDxfId="9" dataCellStyle="Comma [0]"/>
    <tableColumn id="10" xr3:uid="{3527C981-2DEF-4813-B969-06C09DF6B930}" name="10" dataDxfId="8" dataCellStyle="Comma [0]">
      <calculatedColumnFormula>I11/E11*100</calculatedColumnFormula>
    </tableColumn>
    <tableColumn id="11" xr3:uid="{0F63BA57-EFA1-4B48-877C-E704F11B0E4D}" name="11" dataDxfId="7" dataCellStyle="Comma [0]"/>
    <tableColumn id="12" xr3:uid="{C3EB6E7E-3156-44D7-8E32-54E3E902DB23}" name="12" dataDxfId="6" dataCellStyle="Comma [0]"/>
    <tableColumn id="13" xr3:uid="{52DAA5AC-A107-4C6B-8468-50E0C813B208}" name="13" dataDxfId="5" dataCellStyle="Comma [0] 2 2"/>
    <tableColumn id="14" xr3:uid="{81F3AEE9-302D-436A-84A9-B1AC758B09C0}" name="14" dataDxfId="4" dataCellStyle="Comma [0] 2 2">
      <calculatedColumnFormula>M11/G11*100</calculatedColumnFormula>
    </tableColumn>
    <tableColumn id="15" xr3:uid="{59CD7F62-AB6B-4DDE-BF21-E45B437C991A}" name="15" dataDxfId="3" dataCellStyle="Comma [0] 2 2"/>
    <tableColumn id="16" xr3:uid="{C92CD658-DDB5-4ECB-843C-A1A86D203EF8}" name="16" dataDxfId="2" dataCellStyle="Comma [0]">
      <calculatedColumnFormula>O11/I11*100</calculatedColumnFormula>
    </tableColumn>
    <tableColumn id="17" xr3:uid="{5B3D7B5F-C6E6-4347-B4D0-852692FE3C04}" name="17" dataDxfId="1" dataCellStyle="Comma [0]"/>
    <tableColumn id="18" xr3:uid="{B43415BE-D77B-4427-B11D-3CC056994C42}" name="18" dataDxfId="0" dataCellStyle="Comma [0]">
      <calculatedColumnFormula>Q11/K11*100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0D8E-57E6-47E0-B4F0-A626F57C6F5E}">
  <sheetPr codeName="Sheet7">
    <tabColor rgb="FFFF0000"/>
  </sheetPr>
  <dimension ref="A1:U35"/>
  <sheetViews>
    <sheetView tabSelected="1" topLeftCell="A10" zoomScale="75" workbookViewId="0">
      <selection activeCell="U21" sqref="U21"/>
    </sheetView>
  </sheetViews>
  <sheetFormatPr defaultColWidth="9.109375" defaultRowHeight="15" x14ac:dyDescent="0.25"/>
  <cols>
    <col min="1" max="1" width="5.6640625" style="2" customWidth="1"/>
    <col min="2" max="2" width="21.6640625" style="2" customWidth="1"/>
    <col min="3" max="3" width="24" style="2" customWidth="1"/>
    <col min="4" max="18" width="9.6640625" style="2" customWidth="1"/>
    <col min="19" max="256" width="9.109375" style="2"/>
    <col min="257" max="257" width="5.6640625" style="2" customWidth="1"/>
    <col min="258" max="258" width="21.6640625" style="2" customWidth="1"/>
    <col min="259" max="259" width="24" style="2" customWidth="1"/>
    <col min="260" max="274" width="9.6640625" style="2" customWidth="1"/>
    <col min="275" max="512" width="9.109375" style="2"/>
    <col min="513" max="513" width="5.6640625" style="2" customWidth="1"/>
    <col min="514" max="514" width="21.6640625" style="2" customWidth="1"/>
    <col min="515" max="515" width="24" style="2" customWidth="1"/>
    <col min="516" max="530" width="9.6640625" style="2" customWidth="1"/>
    <col min="531" max="768" width="9.109375" style="2"/>
    <col min="769" max="769" width="5.6640625" style="2" customWidth="1"/>
    <col min="770" max="770" width="21.6640625" style="2" customWidth="1"/>
    <col min="771" max="771" width="24" style="2" customWidth="1"/>
    <col min="772" max="786" width="9.6640625" style="2" customWidth="1"/>
    <col min="787" max="1024" width="9.109375" style="2"/>
    <col min="1025" max="1025" width="5.6640625" style="2" customWidth="1"/>
    <col min="1026" max="1026" width="21.6640625" style="2" customWidth="1"/>
    <col min="1027" max="1027" width="24" style="2" customWidth="1"/>
    <col min="1028" max="1042" width="9.6640625" style="2" customWidth="1"/>
    <col min="1043" max="1280" width="9.109375" style="2"/>
    <col min="1281" max="1281" width="5.6640625" style="2" customWidth="1"/>
    <col min="1282" max="1282" width="21.6640625" style="2" customWidth="1"/>
    <col min="1283" max="1283" width="24" style="2" customWidth="1"/>
    <col min="1284" max="1298" width="9.6640625" style="2" customWidth="1"/>
    <col min="1299" max="1536" width="9.109375" style="2"/>
    <col min="1537" max="1537" width="5.6640625" style="2" customWidth="1"/>
    <col min="1538" max="1538" width="21.6640625" style="2" customWidth="1"/>
    <col min="1539" max="1539" width="24" style="2" customWidth="1"/>
    <col min="1540" max="1554" width="9.6640625" style="2" customWidth="1"/>
    <col min="1555" max="1792" width="9.109375" style="2"/>
    <col min="1793" max="1793" width="5.6640625" style="2" customWidth="1"/>
    <col min="1794" max="1794" width="21.6640625" style="2" customWidth="1"/>
    <col min="1795" max="1795" width="24" style="2" customWidth="1"/>
    <col min="1796" max="1810" width="9.6640625" style="2" customWidth="1"/>
    <col min="1811" max="2048" width="9.109375" style="2"/>
    <col min="2049" max="2049" width="5.6640625" style="2" customWidth="1"/>
    <col min="2050" max="2050" width="21.6640625" style="2" customWidth="1"/>
    <col min="2051" max="2051" width="24" style="2" customWidth="1"/>
    <col min="2052" max="2066" width="9.6640625" style="2" customWidth="1"/>
    <col min="2067" max="2304" width="9.109375" style="2"/>
    <col min="2305" max="2305" width="5.6640625" style="2" customWidth="1"/>
    <col min="2306" max="2306" width="21.6640625" style="2" customWidth="1"/>
    <col min="2307" max="2307" width="24" style="2" customWidth="1"/>
    <col min="2308" max="2322" width="9.6640625" style="2" customWidth="1"/>
    <col min="2323" max="2560" width="9.109375" style="2"/>
    <col min="2561" max="2561" width="5.6640625" style="2" customWidth="1"/>
    <col min="2562" max="2562" width="21.6640625" style="2" customWidth="1"/>
    <col min="2563" max="2563" width="24" style="2" customWidth="1"/>
    <col min="2564" max="2578" width="9.6640625" style="2" customWidth="1"/>
    <col min="2579" max="2816" width="9.109375" style="2"/>
    <col min="2817" max="2817" width="5.6640625" style="2" customWidth="1"/>
    <col min="2818" max="2818" width="21.6640625" style="2" customWidth="1"/>
    <col min="2819" max="2819" width="24" style="2" customWidth="1"/>
    <col min="2820" max="2834" width="9.6640625" style="2" customWidth="1"/>
    <col min="2835" max="3072" width="9.109375" style="2"/>
    <col min="3073" max="3073" width="5.6640625" style="2" customWidth="1"/>
    <col min="3074" max="3074" width="21.6640625" style="2" customWidth="1"/>
    <col min="3075" max="3075" width="24" style="2" customWidth="1"/>
    <col min="3076" max="3090" width="9.6640625" style="2" customWidth="1"/>
    <col min="3091" max="3328" width="9.109375" style="2"/>
    <col min="3329" max="3329" width="5.6640625" style="2" customWidth="1"/>
    <col min="3330" max="3330" width="21.6640625" style="2" customWidth="1"/>
    <col min="3331" max="3331" width="24" style="2" customWidth="1"/>
    <col min="3332" max="3346" width="9.6640625" style="2" customWidth="1"/>
    <col min="3347" max="3584" width="9.109375" style="2"/>
    <col min="3585" max="3585" width="5.6640625" style="2" customWidth="1"/>
    <col min="3586" max="3586" width="21.6640625" style="2" customWidth="1"/>
    <col min="3587" max="3587" width="24" style="2" customWidth="1"/>
    <col min="3588" max="3602" width="9.6640625" style="2" customWidth="1"/>
    <col min="3603" max="3840" width="9.109375" style="2"/>
    <col min="3841" max="3841" width="5.6640625" style="2" customWidth="1"/>
    <col min="3842" max="3842" width="21.6640625" style="2" customWidth="1"/>
    <col min="3843" max="3843" width="24" style="2" customWidth="1"/>
    <col min="3844" max="3858" width="9.6640625" style="2" customWidth="1"/>
    <col min="3859" max="4096" width="9.109375" style="2"/>
    <col min="4097" max="4097" width="5.6640625" style="2" customWidth="1"/>
    <col min="4098" max="4098" width="21.6640625" style="2" customWidth="1"/>
    <col min="4099" max="4099" width="24" style="2" customWidth="1"/>
    <col min="4100" max="4114" width="9.6640625" style="2" customWidth="1"/>
    <col min="4115" max="4352" width="9.109375" style="2"/>
    <col min="4353" max="4353" width="5.6640625" style="2" customWidth="1"/>
    <col min="4354" max="4354" width="21.6640625" style="2" customWidth="1"/>
    <col min="4355" max="4355" width="24" style="2" customWidth="1"/>
    <col min="4356" max="4370" width="9.6640625" style="2" customWidth="1"/>
    <col min="4371" max="4608" width="9.109375" style="2"/>
    <col min="4609" max="4609" width="5.6640625" style="2" customWidth="1"/>
    <col min="4610" max="4610" width="21.6640625" style="2" customWidth="1"/>
    <col min="4611" max="4611" width="24" style="2" customWidth="1"/>
    <col min="4612" max="4626" width="9.6640625" style="2" customWidth="1"/>
    <col min="4627" max="4864" width="9.109375" style="2"/>
    <col min="4865" max="4865" width="5.6640625" style="2" customWidth="1"/>
    <col min="4866" max="4866" width="21.6640625" style="2" customWidth="1"/>
    <col min="4867" max="4867" width="24" style="2" customWidth="1"/>
    <col min="4868" max="4882" width="9.6640625" style="2" customWidth="1"/>
    <col min="4883" max="5120" width="9.109375" style="2"/>
    <col min="5121" max="5121" width="5.6640625" style="2" customWidth="1"/>
    <col min="5122" max="5122" width="21.6640625" style="2" customWidth="1"/>
    <col min="5123" max="5123" width="24" style="2" customWidth="1"/>
    <col min="5124" max="5138" width="9.6640625" style="2" customWidth="1"/>
    <col min="5139" max="5376" width="9.109375" style="2"/>
    <col min="5377" max="5377" width="5.6640625" style="2" customWidth="1"/>
    <col min="5378" max="5378" width="21.6640625" style="2" customWidth="1"/>
    <col min="5379" max="5379" width="24" style="2" customWidth="1"/>
    <col min="5380" max="5394" width="9.6640625" style="2" customWidth="1"/>
    <col min="5395" max="5632" width="9.109375" style="2"/>
    <col min="5633" max="5633" width="5.6640625" style="2" customWidth="1"/>
    <col min="5634" max="5634" width="21.6640625" style="2" customWidth="1"/>
    <col min="5635" max="5635" width="24" style="2" customWidth="1"/>
    <col min="5636" max="5650" width="9.6640625" style="2" customWidth="1"/>
    <col min="5651" max="5888" width="9.109375" style="2"/>
    <col min="5889" max="5889" width="5.6640625" style="2" customWidth="1"/>
    <col min="5890" max="5890" width="21.6640625" style="2" customWidth="1"/>
    <col min="5891" max="5891" width="24" style="2" customWidth="1"/>
    <col min="5892" max="5906" width="9.6640625" style="2" customWidth="1"/>
    <col min="5907" max="6144" width="9.109375" style="2"/>
    <col min="6145" max="6145" width="5.6640625" style="2" customWidth="1"/>
    <col min="6146" max="6146" width="21.6640625" style="2" customWidth="1"/>
    <col min="6147" max="6147" width="24" style="2" customWidth="1"/>
    <col min="6148" max="6162" width="9.6640625" style="2" customWidth="1"/>
    <col min="6163" max="6400" width="9.109375" style="2"/>
    <col min="6401" max="6401" width="5.6640625" style="2" customWidth="1"/>
    <col min="6402" max="6402" width="21.6640625" style="2" customWidth="1"/>
    <col min="6403" max="6403" width="24" style="2" customWidth="1"/>
    <col min="6404" max="6418" width="9.6640625" style="2" customWidth="1"/>
    <col min="6419" max="6656" width="9.109375" style="2"/>
    <col min="6657" max="6657" width="5.6640625" style="2" customWidth="1"/>
    <col min="6658" max="6658" width="21.6640625" style="2" customWidth="1"/>
    <col min="6659" max="6659" width="24" style="2" customWidth="1"/>
    <col min="6660" max="6674" width="9.6640625" style="2" customWidth="1"/>
    <col min="6675" max="6912" width="9.109375" style="2"/>
    <col min="6913" max="6913" width="5.6640625" style="2" customWidth="1"/>
    <col min="6914" max="6914" width="21.6640625" style="2" customWidth="1"/>
    <col min="6915" max="6915" width="24" style="2" customWidth="1"/>
    <col min="6916" max="6930" width="9.6640625" style="2" customWidth="1"/>
    <col min="6931" max="7168" width="9.109375" style="2"/>
    <col min="7169" max="7169" width="5.6640625" style="2" customWidth="1"/>
    <col min="7170" max="7170" width="21.6640625" style="2" customWidth="1"/>
    <col min="7171" max="7171" width="24" style="2" customWidth="1"/>
    <col min="7172" max="7186" width="9.6640625" style="2" customWidth="1"/>
    <col min="7187" max="7424" width="9.109375" style="2"/>
    <col min="7425" max="7425" width="5.6640625" style="2" customWidth="1"/>
    <col min="7426" max="7426" width="21.6640625" style="2" customWidth="1"/>
    <col min="7427" max="7427" width="24" style="2" customWidth="1"/>
    <col min="7428" max="7442" width="9.6640625" style="2" customWidth="1"/>
    <col min="7443" max="7680" width="9.109375" style="2"/>
    <col min="7681" max="7681" width="5.6640625" style="2" customWidth="1"/>
    <col min="7682" max="7682" width="21.6640625" style="2" customWidth="1"/>
    <col min="7683" max="7683" width="24" style="2" customWidth="1"/>
    <col min="7684" max="7698" width="9.6640625" style="2" customWidth="1"/>
    <col min="7699" max="7936" width="9.109375" style="2"/>
    <col min="7937" max="7937" width="5.6640625" style="2" customWidth="1"/>
    <col min="7938" max="7938" width="21.6640625" style="2" customWidth="1"/>
    <col min="7939" max="7939" width="24" style="2" customWidth="1"/>
    <col min="7940" max="7954" width="9.6640625" style="2" customWidth="1"/>
    <col min="7955" max="8192" width="9.109375" style="2"/>
    <col min="8193" max="8193" width="5.6640625" style="2" customWidth="1"/>
    <col min="8194" max="8194" width="21.6640625" style="2" customWidth="1"/>
    <col min="8195" max="8195" width="24" style="2" customWidth="1"/>
    <col min="8196" max="8210" width="9.6640625" style="2" customWidth="1"/>
    <col min="8211" max="8448" width="9.109375" style="2"/>
    <col min="8449" max="8449" width="5.6640625" style="2" customWidth="1"/>
    <col min="8450" max="8450" width="21.6640625" style="2" customWidth="1"/>
    <col min="8451" max="8451" width="24" style="2" customWidth="1"/>
    <col min="8452" max="8466" width="9.6640625" style="2" customWidth="1"/>
    <col min="8467" max="8704" width="9.109375" style="2"/>
    <col min="8705" max="8705" width="5.6640625" style="2" customWidth="1"/>
    <col min="8706" max="8706" width="21.6640625" style="2" customWidth="1"/>
    <col min="8707" max="8707" width="24" style="2" customWidth="1"/>
    <col min="8708" max="8722" width="9.6640625" style="2" customWidth="1"/>
    <col min="8723" max="8960" width="9.109375" style="2"/>
    <col min="8961" max="8961" width="5.6640625" style="2" customWidth="1"/>
    <col min="8962" max="8962" width="21.6640625" style="2" customWidth="1"/>
    <col min="8963" max="8963" width="24" style="2" customWidth="1"/>
    <col min="8964" max="8978" width="9.6640625" style="2" customWidth="1"/>
    <col min="8979" max="9216" width="9.109375" style="2"/>
    <col min="9217" max="9217" width="5.6640625" style="2" customWidth="1"/>
    <col min="9218" max="9218" width="21.6640625" style="2" customWidth="1"/>
    <col min="9219" max="9219" width="24" style="2" customWidth="1"/>
    <col min="9220" max="9234" width="9.6640625" style="2" customWidth="1"/>
    <col min="9235" max="9472" width="9.109375" style="2"/>
    <col min="9473" max="9473" width="5.6640625" style="2" customWidth="1"/>
    <col min="9474" max="9474" width="21.6640625" style="2" customWidth="1"/>
    <col min="9475" max="9475" width="24" style="2" customWidth="1"/>
    <col min="9476" max="9490" width="9.6640625" style="2" customWidth="1"/>
    <col min="9491" max="9728" width="9.109375" style="2"/>
    <col min="9729" max="9729" width="5.6640625" style="2" customWidth="1"/>
    <col min="9730" max="9730" width="21.6640625" style="2" customWidth="1"/>
    <col min="9731" max="9731" width="24" style="2" customWidth="1"/>
    <col min="9732" max="9746" width="9.6640625" style="2" customWidth="1"/>
    <col min="9747" max="9984" width="9.109375" style="2"/>
    <col min="9985" max="9985" width="5.6640625" style="2" customWidth="1"/>
    <col min="9986" max="9986" width="21.6640625" style="2" customWidth="1"/>
    <col min="9987" max="9987" width="24" style="2" customWidth="1"/>
    <col min="9988" max="10002" width="9.6640625" style="2" customWidth="1"/>
    <col min="10003" max="10240" width="9.109375" style="2"/>
    <col min="10241" max="10241" width="5.6640625" style="2" customWidth="1"/>
    <col min="10242" max="10242" width="21.6640625" style="2" customWidth="1"/>
    <col min="10243" max="10243" width="24" style="2" customWidth="1"/>
    <col min="10244" max="10258" width="9.6640625" style="2" customWidth="1"/>
    <col min="10259" max="10496" width="9.109375" style="2"/>
    <col min="10497" max="10497" width="5.6640625" style="2" customWidth="1"/>
    <col min="10498" max="10498" width="21.6640625" style="2" customWidth="1"/>
    <col min="10499" max="10499" width="24" style="2" customWidth="1"/>
    <col min="10500" max="10514" width="9.6640625" style="2" customWidth="1"/>
    <col min="10515" max="10752" width="9.109375" style="2"/>
    <col min="10753" max="10753" width="5.6640625" style="2" customWidth="1"/>
    <col min="10754" max="10754" width="21.6640625" style="2" customWidth="1"/>
    <col min="10755" max="10755" width="24" style="2" customWidth="1"/>
    <col min="10756" max="10770" width="9.6640625" style="2" customWidth="1"/>
    <col min="10771" max="11008" width="9.109375" style="2"/>
    <col min="11009" max="11009" width="5.6640625" style="2" customWidth="1"/>
    <col min="11010" max="11010" width="21.6640625" style="2" customWidth="1"/>
    <col min="11011" max="11011" width="24" style="2" customWidth="1"/>
    <col min="11012" max="11026" width="9.6640625" style="2" customWidth="1"/>
    <col min="11027" max="11264" width="9.109375" style="2"/>
    <col min="11265" max="11265" width="5.6640625" style="2" customWidth="1"/>
    <col min="11266" max="11266" width="21.6640625" style="2" customWidth="1"/>
    <col min="11267" max="11267" width="24" style="2" customWidth="1"/>
    <col min="11268" max="11282" width="9.6640625" style="2" customWidth="1"/>
    <col min="11283" max="11520" width="9.109375" style="2"/>
    <col min="11521" max="11521" width="5.6640625" style="2" customWidth="1"/>
    <col min="11522" max="11522" width="21.6640625" style="2" customWidth="1"/>
    <col min="11523" max="11523" width="24" style="2" customWidth="1"/>
    <col min="11524" max="11538" width="9.6640625" style="2" customWidth="1"/>
    <col min="11539" max="11776" width="9.109375" style="2"/>
    <col min="11777" max="11777" width="5.6640625" style="2" customWidth="1"/>
    <col min="11778" max="11778" width="21.6640625" style="2" customWidth="1"/>
    <col min="11779" max="11779" width="24" style="2" customWidth="1"/>
    <col min="11780" max="11794" width="9.6640625" style="2" customWidth="1"/>
    <col min="11795" max="12032" width="9.109375" style="2"/>
    <col min="12033" max="12033" width="5.6640625" style="2" customWidth="1"/>
    <col min="12034" max="12034" width="21.6640625" style="2" customWidth="1"/>
    <col min="12035" max="12035" width="24" style="2" customWidth="1"/>
    <col min="12036" max="12050" width="9.6640625" style="2" customWidth="1"/>
    <col min="12051" max="12288" width="9.109375" style="2"/>
    <col min="12289" max="12289" width="5.6640625" style="2" customWidth="1"/>
    <col min="12290" max="12290" width="21.6640625" style="2" customWidth="1"/>
    <col min="12291" max="12291" width="24" style="2" customWidth="1"/>
    <col min="12292" max="12306" width="9.6640625" style="2" customWidth="1"/>
    <col min="12307" max="12544" width="9.109375" style="2"/>
    <col min="12545" max="12545" width="5.6640625" style="2" customWidth="1"/>
    <col min="12546" max="12546" width="21.6640625" style="2" customWidth="1"/>
    <col min="12547" max="12547" width="24" style="2" customWidth="1"/>
    <col min="12548" max="12562" width="9.6640625" style="2" customWidth="1"/>
    <col min="12563" max="12800" width="9.109375" style="2"/>
    <col min="12801" max="12801" width="5.6640625" style="2" customWidth="1"/>
    <col min="12802" max="12802" width="21.6640625" style="2" customWidth="1"/>
    <col min="12803" max="12803" width="24" style="2" customWidth="1"/>
    <col min="12804" max="12818" width="9.6640625" style="2" customWidth="1"/>
    <col min="12819" max="13056" width="9.109375" style="2"/>
    <col min="13057" max="13057" width="5.6640625" style="2" customWidth="1"/>
    <col min="13058" max="13058" width="21.6640625" style="2" customWidth="1"/>
    <col min="13059" max="13059" width="24" style="2" customWidth="1"/>
    <col min="13060" max="13074" width="9.6640625" style="2" customWidth="1"/>
    <col min="13075" max="13312" width="9.109375" style="2"/>
    <col min="13313" max="13313" width="5.6640625" style="2" customWidth="1"/>
    <col min="13314" max="13314" width="21.6640625" style="2" customWidth="1"/>
    <col min="13315" max="13315" width="24" style="2" customWidth="1"/>
    <col min="13316" max="13330" width="9.6640625" style="2" customWidth="1"/>
    <col min="13331" max="13568" width="9.109375" style="2"/>
    <col min="13569" max="13569" width="5.6640625" style="2" customWidth="1"/>
    <col min="13570" max="13570" width="21.6640625" style="2" customWidth="1"/>
    <col min="13571" max="13571" width="24" style="2" customWidth="1"/>
    <col min="13572" max="13586" width="9.6640625" style="2" customWidth="1"/>
    <col min="13587" max="13824" width="9.109375" style="2"/>
    <col min="13825" max="13825" width="5.6640625" style="2" customWidth="1"/>
    <col min="13826" max="13826" width="21.6640625" style="2" customWidth="1"/>
    <col min="13827" max="13827" width="24" style="2" customWidth="1"/>
    <col min="13828" max="13842" width="9.6640625" style="2" customWidth="1"/>
    <col min="13843" max="14080" width="9.109375" style="2"/>
    <col min="14081" max="14081" width="5.6640625" style="2" customWidth="1"/>
    <col min="14082" max="14082" width="21.6640625" style="2" customWidth="1"/>
    <col min="14083" max="14083" width="24" style="2" customWidth="1"/>
    <col min="14084" max="14098" width="9.6640625" style="2" customWidth="1"/>
    <col min="14099" max="14336" width="9.109375" style="2"/>
    <col min="14337" max="14337" width="5.6640625" style="2" customWidth="1"/>
    <col min="14338" max="14338" width="21.6640625" style="2" customWidth="1"/>
    <col min="14339" max="14339" width="24" style="2" customWidth="1"/>
    <col min="14340" max="14354" width="9.6640625" style="2" customWidth="1"/>
    <col min="14355" max="14592" width="9.109375" style="2"/>
    <col min="14593" max="14593" width="5.6640625" style="2" customWidth="1"/>
    <col min="14594" max="14594" width="21.6640625" style="2" customWidth="1"/>
    <col min="14595" max="14595" width="24" style="2" customWidth="1"/>
    <col min="14596" max="14610" width="9.6640625" style="2" customWidth="1"/>
    <col min="14611" max="14848" width="9.109375" style="2"/>
    <col min="14849" max="14849" width="5.6640625" style="2" customWidth="1"/>
    <col min="14850" max="14850" width="21.6640625" style="2" customWidth="1"/>
    <col min="14851" max="14851" width="24" style="2" customWidth="1"/>
    <col min="14852" max="14866" width="9.6640625" style="2" customWidth="1"/>
    <col min="14867" max="15104" width="9.109375" style="2"/>
    <col min="15105" max="15105" width="5.6640625" style="2" customWidth="1"/>
    <col min="15106" max="15106" width="21.6640625" style="2" customWidth="1"/>
    <col min="15107" max="15107" width="24" style="2" customWidth="1"/>
    <col min="15108" max="15122" width="9.6640625" style="2" customWidth="1"/>
    <col min="15123" max="15360" width="9.109375" style="2"/>
    <col min="15361" max="15361" width="5.6640625" style="2" customWidth="1"/>
    <col min="15362" max="15362" width="21.6640625" style="2" customWidth="1"/>
    <col min="15363" max="15363" width="24" style="2" customWidth="1"/>
    <col min="15364" max="15378" width="9.6640625" style="2" customWidth="1"/>
    <col min="15379" max="15616" width="9.109375" style="2"/>
    <col min="15617" max="15617" width="5.6640625" style="2" customWidth="1"/>
    <col min="15618" max="15618" width="21.6640625" style="2" customWidth="1"/>
    <col min="15619" max="15619" width="24" style="2" customWidth="1"/>
    <col min="15620" max="15634" width="9.6640625" style="2" customWidth="1"/>
    <col min="15635" max="15872" width="9.109375" style="2"/>
    <col min="15873" max="15873" width="5.6640625" style="2" customWidth="1"/>
    <col min="15874" max="15874" width="21.6640625" style="2" customWidth="1"/>
    <col min="15875" max="15875" width="24" style="2" customWidth="1"/>
    <col min="15876" max="15890" width="9.6640625" style="2" customWidth="1"/>
    <col min="15891" max="16128" width="9.109375" style="2"/>
    <col min="16129" max="16129" width="5.6640625" style="2" customWidth="1"/>
    <col min="16130" max="16130" width="21.6640625" style="2" customWidth="1"/>
    <col min="16131" max="16131" width="24" style="2" customWidth="1"/>
    <col min="16132" max="16146" width="9.6640625" style="2" customWidth="1"/>
    <col min="16147" max="16384" width="9.109375" style="2"/>
  </cols>
  <sheetData>
    <row r="1" spans="1:19" x14ac:dyDescent="0.25">
      <c r="A1" s="1" t="s">
        <v>0</v>
      </c>
      <c r="C1" s="2" t="s">
        <v>1</v>
      </c>
    </row>
    <row r="3" spans="1:19" s="3" customFormat="1" ht="14.25" customHeight="1" x14ac:dyDescent="0.2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9" s="3" customFormat="1" ht="16.8" x14ac:dyDescent="0.25">
      <c r="E4" s="4"/>
      <c r="H4" s="4" t="str">
        <f>'[1]1'!E5</f>
        <v>KABUPATEN/KOTA</v>
      </c>
      <c r="I4" s="5" t="str">
        <f>'[1]1'!F5</f>
        <v>BULUKUMBA</v>
      </c>
      <c r="J4" s="4"/>
      <c r="K4" s="4"/>
      <c r="N4" s="6"/>
      <c r="Q4" s="6"/>
      <c r="R4" s="6"/>
    </row>
    <row r="5" spans="1:19" s="3" customFormat="1" ht="16.8" x14ac:dyDescent="0.25">
      <c r="E5" s="4"/>
      <c r="H5" s="4" t="str">
        <f>'[1]1'!E6</f>
        <v xml:space="preserve">TAHUN </v>
      </c>
      <c r="I5" s="5">
        <f>'[1]1'!F6</f>
        <v>2020</v>
      </c>
      <c r="J5" s="4"/>
      <c r="K5" s="4"/>
      <c r="N5" s="6"/>
      <c r="Q5" s="6"/>
      <c r="R5" s="6"/>
    </row>
    <row r="6" spans="1:19" ht="15.6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15" customHeight="1" x14ac:dyDescent="0.25">
      <c r="A7" s="59" t="s">
        <v>3</v>
      </c>
      <c r="B7" s="59" t="s">
        <v>4</v>
      </c>
      <c r="C7" s="59" t="s">
        <v>5</v>
      </c>
      <c r="D7" s="61" t="s">
        <v>6</v>
      </c>
      <c r="E7" s="62"/>
      <c r="F7" s="63"/>
      <c r="G7" s="67" t="s">
        <v>7</v>
      </c>
      <c r="H7" s="68"/>
      <c r="I7" s="68"/>
      <c r="J7" s="68"/>
      <c r="K7" s="68"/>
      <c r="L7" s="69"/>
      <c r="M7" s="67" t="s">
        <v>8</v>
      </c>
      <c r="N7" s="68"/>
      <c r="O7" s="69"/>
      <c r="P7" s="68"/>
      <c r="Q7" s="68"/>
      <c r="R7" s="69"/>
      <c r="S7" s="8"/>
    </row>
    <row r="8" spans="1:19" ht="21.75" customHeight="1" x14ac:dyDescent="0.25">
      <c r="A8" s="59"/>
      <c r="B8" s="59"/>
      <c r="C8" s="59"/>
      <c r="D8" s="64"/>
      <c r="E8" s="65"/>
      <c r="F8" s="66"/>
      <c r="G8" s="55" t="s">
        <v>9</v>
      </c>
      <c r="H8" s="56"/>
      <c r="I8" s="55" t="s">
        <v>10</v>
      </c>
      <c r="J8" s="56"/>
      <c r="K8" s="55" t="s">
        <v>11</v>
      </c>
      <c r="L8" s="56"/>
      <c r="M8" s="55" t="s">
        <v>9</v>
      </c>
      <c r="N8" s="56"/>
      <c r="O8" s="57" t="s">
        <v>10</v>
      </c>
      <c r="P8" s="56"/>
      <c r="Q8" s="55" t="s">
        <v>11</v>
      </c>
      <c r="R8" s="56"/>
    </row>
    <row r="9" spans="1:19" ht="15.75" customHeight="1" x14ac:dyDescent="0.25">
      <c r="A9" s="60"/>
      <c r="B9" s="60"/>
      <c r="C9" s="60"/>
      <c r="D9" s="11" t="s">
        <v>9</v>
      </c>
      <c r="E9" s="11" t="s">
        <v>10</v>
      </c>
      <c r="F9" s="12" t="s">
        <v>11</v>
      </c>
      <c r="G9" s="13" t="s">
        <v>12</v>
      </c>
      <c r="H9" s="10" t="s">
        <v>13</v>
      </c>
      <c r="I9" s="13" t="s">
        <v>12</v>
      </c>
      <c r="J9" s="10" t="s">
        <v>13</v>
      </c>
      <c r="K9" s="13" t="s">
        <v>12</v>
      </c>
      <c r="L9" s="10" t="s">
        <v>13</v>
      </c>
      <c r="M9" s="13" t="s">
        <v>12</v>
      </c>
      <c r="N9" s="10" t="s">
        <v>13</v>
      </c>
      <c r="O9" s="13" t="s">
        <v>12</v>
      </c>
      <c r="P9" s="9" t="s">
        <v>13</v>
      </c>
      <c r="Q9" s="13" t="s">
        <v>12</v>
      </c>
      <c r="R9" s="10" t="s">
        <v>13</v>
      </c>
    </row>
    <row r="10" spans="1:19" x14ac:dyDescent="0.25">
      <c r="A10" s="14" t="s">
        <v>14</v>
      </c>
      <c r="B10" s="15" t="s">
        <v>15</v>
      </c>
      <c r="C10" s="15" t="s">
        <v>16</v>
      </c>
      <c r="D10" s="15" t="s">
        <v>17</v>
      </c>
      <c r="E10" s="15" t="s">
        <v>18</v>
      </c>
      <c r="F10" s="15" t="s">
        <v>19</v>
      </c>
      <c r="G10" s="15" t="s">
        <v>20</v>
      </c>
      <c r="H10" s="15" t="s">
        <v>21</v>
      </c>
      <c r="I10" s="15" t="s">
        <v>22</v>
      </c>
      <c r="J10" s="15" t="s">
        <v>23</v>
      </c>
      <c r="K10" s="15" t="s">
        <v>24</v>
      </c>
      <c r="L10" s="15" t="s">
        <v>25</v>
      </c>
      <c r="M10" s="15" t="s">
        <v>26</v>
      </c>
      <c r="N10" s="15" t="s">
        <v>27</v>
      </c>
      <c r="O10" s="15" t="s">
        <v>28</v>
      </c>
      <c r="P10" s="14" t="s">
        <v>29</v>
      </c>
      <c r="Q10" s="15" t="s">
        <v>30</v>
      </c>
      <c r="R10" s="16" t="s">
        <v>31</v>
      </c>
    </row>
    <row r="11" spans="1:19" ht="20.100000000000001" customHeight="1" x14ac:dyDescent="0.25">
      <c r="A11" s="17">
        <f>'[1]9'!A9</f>
        <v>1</v>
      </c>
      <c r="B11" s="18" t="str">
        <f>'[1]9'!B9</f>
        <v>GANTARANG</v>
      </c>
      <c r="C11" s="18" t="str">
        <f>'[1]9'!C9</f>
        <v>1. PONRE</v>
      </c>
      <c r="D11" s="19">
        <v>217</v>
      </c>
      <c r="E11" s="19">
        <v>206</v>
      </c>
      <c r="F11" s="19">
        <f>SUM(D11:E11)</f>
        <v>423</v>
      </c>
      <c r="G11" s="19">
        <v>217</v>
      </c>
      <c r="H11" s="20">
        <f>G11/D11*100</f>
        <v>100</v>
      </c>
      <c r="I11" s="19">
        <v>206</v>
      </c>
      <c r="J11" s="21">
        <f t="shared" ref="J11:J19" si="0">I11/E11*100</f>
        <v>100</v>
      </c>
      <c r="K11" s="19">
        <f t="shared" ref="K11:K30" si="1">G11+I11</f>
        <v>423</v>
      </c>
      <c r="L11" s="21">
        <f t="shared" ref="L11:L30" si="2">K11/F11*100</f>
        <v>100</v>
      </c>
      <c r="M11" s="22">
        <v>10</v>
      </c>
      <c r="N11" s="23">
        <f>M11/G11*100</f>
        <v>4.6082949308755765</v>
      </c>
      <c r="O11" s="22">
        <v>11</v>
      </c>
      <c r="P11" s="24">
        <f>O11/I11*100</f>
        <v>5.3398058252427179</v>
      </c>
      <c r="Q11" s="19">
        <f t="shared" ref="Q11:Q30" si="3">M11+O11</f>
        <v>21</v>
      </c>
      <c r="R11" s="25">
        <f>Q11/K11*100</f>
        <v>4.9645390070921991</v>
      </c>
    </row>
    <row r="12" spans="1:19" ht="20.100000000000001" customHeight="1" x14ac:dyDescent="0.25">
      <c r="A12" s="26"/>
      <c r="B12" s="27"/>
      <c r="C12" s="27" t="str">
        <f>'[1]9'!C10</f>
        <v>2. GATTARENG</v>
      </c>
      <c r="D12" s="28">
        <v>190</v>
      </c>
      <c r="E12" s="28">
        <v>203</v>
      </c>
      <c r="F12" s="28">
        <f t="shared" ref="F12:F31" si="4">SUM(D12:E12)</f>
        <v>393</v>
      </c>
      <c r="G12" s="28">
        <v>190</v>
      </c>
      <c r="H12" s="29">
        <f t="shared" ref="H12:H30" si="5">G12/D12*100</f>
        <v>100</v>
      </c>
      <c r="I12" s="28">
        <v>203</v>
      </c>
      <c r="J12" s="30">
        <f>I12/E12*100</f>
        <v>100</v>
      </c>
      <c r="K12" s="28">
        <f t="shared" si="1"/>
        <v>393</v>
      </c>
      <c r="L12" s="30">
        <f t="shared" si="2"/>
        <v>100</v>
      </c>
      <c r="M12" s="31">
        <v>18</v>
      </c>
      <c r="N12" s="29">
        <f t="shared" ref="N12:N30" si="6">M12/G12*100</f>
        <v>9.4736842105263168</v>
      </c>
      <c r="O12" s="31">
        <v>23</v>
      </c>
      <c r="P12" s="32">
        <f>O12/I12*100</f>
        <v>11.330049261083744</v>
      </c>
      <c r="Q12" s="28">
        <f t="shared" si="3"/>
        <v>41</v>
      </c>
      <c r="R12" s="33">
        <f t="shared" ref="R12:R30" si="7">Q12/K12*100</f>
        <v>10.432569974554708</v>
      </c>
    </row>
    <row r="13" spans="1:19" ht="20.100000000000001" customHeight="1" x14ac:dyDescent="0.25">
      <c r="A13" s="26"/>
      <c r="B13" s="27"/>
      <c r="C13" s="27" t="str">
        <f>'[1]9'!C11</f>
        <v>3. BONTONYELENG</v>
      </c>
      <c r="D13" s="28">
        <v>220</v>
      </c>
      <c r="E13" s="28">
        <v>174</v>
      </c>
      <c r="F13" s="28">
        <f t="shared" si="4"/>
        <v>394</v>
      </c>
      <c r="G13" s="28">
        <v>220</v>
      </c>
      <c r="H13" s="29">
        <f t="shared" si="5"/>
        <v>100</v>
      </c>
      <c r="I13" s="28">
        <v>174</v>
      </c>
      <c r="J13" s="30">
        <f t="shared" si="0"/>
        <v>100</v>
      </c>
      <c r="K13" s="28">
        <f t="shared" si="1"/>
        <v>394</v>
      </c>
      <c r="L13" s="30">
        <f>K13/F13*100</f>
        <v>100</v>
      </c>
      <c r="M13" s="31">
        <v>15</v>
      </c>
      <c r="N13" s="29">
        <f t="shared" si="6"/>
        <v>6.8181818181818175</v>
      </c>
      <c r="O13" s="31">
        <v>1</v>
      </c>
      <c r="P13" s="32">
        <f t="shared" ref="P13:P30" si="8">O13/I13*100</f>
        <v>0.57471264367816088</v>
      </c>
      <c r="Q13" s="28">
        <f t="shared" si="3"/>
        <v>16</v>
      </c>
      <c r="R13" s="33">
        <f t="shared" si="7"/>
        <v>4.0609137055837561</v>
      </c>
    </row>
    <row r="14" spans="1:19" ht="20.100000000000001" customHeight="1" x14ac:dyDescent="0.25">
      <c r="A14" s="26">
        <f>'[1]9'!A12</f>
        <v>2</v>
      </c>
      <c r="B14" s="27" t="str">
        <f>'[1]9'!B12</f>
        <v>KINDANG</v>
      </c>
      <c r="C14" s="27" t="str">
        <f>'[1]9'!C12</f>
        <v>4. BORONG RAPPOA</v>
      </c>
      <c r="D14" s="28">
        <v>142</v>
      </c>
      <c r="E14" s="28">
        <v>109</v>
      </c>
      <c r="F14" s="28">
        <f t="shared" si="4"/>
        <v>251</v>
      </c>
      <c r="G14" s="28">
        <v>142</v>
      </c>
      <c r="H14" s="29">
        <f t="shared" si="5"/>
        <v>100</v>
      </c>
      <c r="I14" s="28">
        <v>109</v>
      </c>
      <c r="J14" s="30">
        <f t="shared" si="0"/>
        <v>100</v>
      </c>
      <c r="K14" s="28">
        <f t="shared" si="1"/>
        <v>251</v>
      </c>
      <c r="L14" s="30">
        <f t="shared" si="2"/>
        <v>100</v>
      </c>
      <c r="M14" s="31">
        <v>5</v>
      </c>
      <c r="N14" s="29">
        <f t="shared" si="6"/>
        <v>3.5211267605633805</v>
      </c>
      <c r="O14" s="31">
        <v>9</v>
      </c>
      <c r="P14" s="32">
        <f t="shared" si="8"/>
        <v>8.2568807339449553</v>
      </c>
      <c r="Q14" s="28">
        <f t="shared" si="3"/>
        <v>14</v>
      </c>
      <c r="R14" s="33">
        <f t="shared" si="7"/>
        <v>5.5776892430278879</v>
      </c>
    </row>
    <row r="15" spans="1:19" ht="20.100000000000001" customHeight="1" x14ac:dyDescent="0.25">
      <c r="A15" s="26"/>
      <c r="B15" s="27"/>
      <c r="C15" s="27" t="str">
        <f>'[1]9'!C13</f>
        <v>5. BALIBO</v>
      </c>
      <c r="D15" s="28">
        <v>141</v>
      </c>
      <c r="E15" s="28">
        <v>143</v>
      </c>
      <c r="F15" s="28">
        <f t="shared" si="4"/>
        <v>284</v>
      </c>
      <c r="G15" s="28">
        <v>141</v>
      </c>
      <c r="H15" s="29">
        <f t="shared" si="5"/>
        <v>100</v>
      </c>
      <c r="I15" s="28">
        <v>143</v>
      </c>
      <c r="J15" s="30">
        <f t="shared" si="0"/>
        <v>100</v>
      </c>
      <c r="K15" s="28">
        <f t="shared" si="1"/>
        <v>284</v>
      </c>
      <c r="L15" s="30">
        <f t="shared" si="2"/>
        <v>100</v>
      </c>
      <c r="M15" s="31">
        <v>4</v>
      </c>
      <c r="N15" s="29">
        <f t="shared" si="6"/>
        <v>2.8368794326241136</v>
      </c>
      <c r="O15" s="31">
        <v>9</v>
      </c>
      <c r="P15" s="32">
        <f t="shared" si="8"/>
        <v>6.2937062937062942</v>
      </c>
      <c r="Q15" s="28">
        <f t="shared" si="3"/>
        <v>13</v>
      </c>
      <c r="R15" s="33">
        <f t="shared" si="7"/>
        <v>4.5774647887323949</v>
      </c>
    </row>
    <row r="16" spans="1:19" ht="20.100000000000001" customHeight="1" x14ac:dyDescent="0.25">
      <c r="A16" s="26">
        <f>'[1]9'!A14</f>
        <v>3</v>
      </c>
      <c r="B16" s="27" t="str">
        <f>'[1]9'!B14</f>
        <v>UJUNG BULU</v>
      </c>
      <c r="C16" s="27" t="str">
        <f>'[1]9'!C14</f>
        <v>6. CAILE</v>
      </c>
      <c r="D16" s="28">
        <v>439</v>
      </c>
      <c r="E16" s="28">
        <v>557</v>
      </c>
      <c r="F16" s="28">
        <f t="shared" si="4"/>
        <v>996</v>
      </c>
      <c r="G16" s="28">
        <v>439</v>
      </c>
      <c r="H16" s="29">
        <f t="shared" si="5"/>
        <v>100</v>
      </c>
      <c r="I16" s="28">
        <v>557</v>
      </c>
      <c r="J16" s="30">
        <f>I16/E16*100</f>
        <v>100</v>
      </c>
      <c r="K16" s="28">
        <f t="shared" si="1"/>
        <v>996</v>
      </c>
      <c r="L16" s="30">
        <f t="shared" si="2"/>
        <v>100</v>
      </c>
      <c r="M16" s="31">
        <v>0</v>
      </c>
      <c r="N16" s="29">
        <f t="shared" si="6"/>
        <v>0</v>
      </c>
      <c r="O16" s="31">
        <v>1</v>
      </c>
      <c r="P16" s="32">
        <f t="shared" si="8"/>
        <v>0.17953321364452424</v>
      </c>
      <c r="Q16" s="28">
        <f t="shared" si="3"/>
        <v>1</v>
      </c>
      <c r="R16" s="33">
        <f t="shared" si="7"/>
        <v>0.1004016064257028</v>
      </c>
    </row>
    <row r="17" spans="1:21" ht="20.100000000000001" customHeight="1" x14ac:dyDescent="0.25">
      <c r="A17" s="26">
        <f>'[1]9'!A15</f>
        <v>4</v>
      </c>
      <c r="B17" s="27" t="str">
        <f>'[1]9'!B15</f>
        <v>UJUNG LOE</v>
      </c>
      <c r="C17" s="27" t="str">
        <f>'[1]9'!C15</f>
        <v>7. UJUNG LOE</v>
      </c>
      <c r="D17" s="28">
        <v>199</v>
      </c>
      <c r="E17" s="28">
        <v>206</v>
      </c>
      <c r="F17" s="28">
        <f t="shared" si="4"/>
        <v>405</v>
      </c>
      <c r="G17" s="28">
        <v>199</v>
      </c>
      <c r="H17" s="29">
        <f t="shared" si="5"/>
        <v>100</v>
      </c>
      <c r="I17" s="28">
        <v>206</v>
      </c>
      <c r="J17" s="30">
        <f t="shared" si="0"/>
        <v>100</v>
      </c>
      <c r="K17" s="28">
        <f t="shared" si="1"/>
        <v>405</v>
      </c>
      <c r="L17" s="30">
        <f t="shared" si="2"/>
        <v>100</v>
      </c>
      <c r="M17" s="31">
        <v>11</v>
      </c>
      <c r="N17" s="29">
        <f>M17/G17*100</f>
        <v>5.5276381909547743</v>
      </c>
      <c r="O17" s="31">
        <v>11</v>
      </c>
      <c r="P17" s="32">
        <f t="shared" si="8"/>
        <v>5.3398058252427179</v>
      </c>
      <c r="Q17" s="28">
        <f t="shared" si="3"/>
        <v>22</v>
      </c>
      <c r="R17" s="33">
        <f t="shared" si="7"/>
        <v>5.4320987654320989</v>
      </c>
    </row>
    <row r="18" spans="1:21" ht="20.100000000000001" customHeight="1" x14ac:dyDescent="0.25">
      <c r="A18" s="26"/>
      <c r="B18" s="27"/>
      <c r="C18" s="27" t="str">
        <f>'[1]9'!C16</f>
        <v>8. MANYAMPA</v>
      </c>
      <c r="D18" s="28">
        <v>41</v>
      </c>
      <c r="E18" s="28">
        <v>33</v>
      </c>
      <c r="F18" s="28">
        <f t="shared" si="4"/>
        <v>74</v>
      </c>
      <c r="G18" s="28">
        <v>41</v>
      </c>
      <c r="H18" s="29">
        <f t="shared" si="5"/>
        <v>100</v>
      </c>
      <c r="I18" s="28">
        <v>33</v>
      </c>
      <c r="J18" s="30">
        <f t="shared" si="0"/>
        <v>100</v>
      </c>
      <c r="K18" s="28">
        <f t="shared" si="1"/>
        <v>74</v>
      </c>
      <c r="L18" s="30">
        <f t="shared" si="2"/>
        <v>100</v>
      </c>
      <c r="M18" s="31">
        <v>0</v>
      </c>
      <c r="N18" s="29">
        <f t="shared" si="6"/>
        <v>0</v>
      </c>
      <c r="O18" s="31">
        <v>2</v>
      </c>
      <c r="P18" s="32">
        <f t="shared" si="8"/>
        <v>6.0606060606060606</v>
      </c>
      <c r="Q18" s="28">
        <f t="shared" si="3"/>
        <v>2</v>
      </c>
      <c r="R18" s="33">
        <f t="shared" si="7"/>
        <v>2.7027027027027026</v>
      </c>
    </row>
    <row r="19" spans="1:21" ht="20.100000000000001" customHeight="1" x14ac:dyDescent="0.25">
      <c r="A19" s="26"/>
      <c r="B19" s="27"/>
      <c r="C19" s="27" t="str">
        <f>'[1]9'!C17</f>
        <v>9. PALANGISANG</v>
      </c>
      <c r="D19" s="28">
        <v>69</v>
      </c>
      <c r="E19" s="28">
        <v>78</v>
      </c>
      <c r="F19" s="28">
        <f t="shared" si="4"/>
        <v>147</v>
      </c>
      <c r="G19" s="28">
        <v>69</v>
      </c>
      <c r="H19" s="29">
        <f t="shared" si="5"/>
        <v>100</v>
      </c>
      <c r="I19" s="28">
        <v>78</v>
      </c>
      <c r="J19" s="30">
        <f t="shared" si="0"/>
        <v>100</v>
      </c>
      <c r="K19" s="28">
        <f t="shared" si="1"/>
        <v>147</v>
      </c>
      <c r="L19" s="30">
        <f t="shared" si="2"/>
        <v>100</v>
      </c>
      <c r="M19" s="31">
        <v>4</v>
      </c>
      <c r="N19" s="29">
        <f t="shared" si="6"/>
        <v>5.7971014492753623</v>
      </c>
      <c r="O19" s="31">
        <v>7</v>
      </c>
      <c r="P19" s="32">
        <f t="shared" si="8"/>
        <v>8.9743589743589745</v>
      </c>
      <c r="Q19" s="28">
        <f t="shared" si="3"/>
        <v>11</v>
      </c>
      <c r="R19" s="33">
        <f t="shared" si="7"/>
        <v>7.4829931972789119</v>
      </c>
    </row>
    <row r="20" spans="1:21" ht="20.100000000000001" customHeight="1" x14ac:dyDescent="0.25">
      <c r="A20" s="26">
        <f>'[1]9'!A18</f>
        <v>5</v>
      </c>
      <c r="B20" s="27" t="str">
        <f>'[1]9'!B18</f>
        <v>BONTO BAHARI</v>
      </c>
      <c r="C20" s="27" t="str">
        <f>'[1]9'!C18</f>
        <v>10. BONTO BAHARI</v>
      </c>
      <c r="D20" s="28">
        <v>210</v>
      </c>
      <c r="E20" s="28">
        <v>195</v>
      </c>
      <c r="F20" s="28">
        <f t="shared" si="4"/>
        <v>405</v>
      </c>
      <c r="G20" s="28">
        <v>210</v>
      </c>
      <c r="H20" s="29">
        <f t="shared" si="5"/>
        <v>100</v>
      </c>
      <c r="I20" s="28">
        <v>195</v>
      </c>
      <c r="J20" s="30">
        <f>I20/E20*100</f>
        <v>100</v>
      </c>
      <c r="K20" s="28">
        <f t="shared" si="1"/>
        <v>405</v>
      </c>
      <c r="L20" s="30">
        <f t="shared" si="2"/>
        <v>100</v>
      </c>
      <c r="M20" s="31">
        <v>16</v>
      </c>
      <c r="N20" s="29">
        <f t="shared" si="6"/>
        <v>7.6190476190476195</v>
      </c>
      <c r="O20" s="31">
        <v>8</v>
      </c>
      <c r="P20" s="32">
        <f t="shared" si="8"/>
        <v>4.1025641025641022</v>
      </c>
      <c r="Q20" s="28">
        <f t="shared" si="3"/>
        <v>24</v>
      </c>
      <c r="R20" s="33">
        <f t="shared" si="7"/>
        <v>5.9259259259259265</v>
      </c>
      <c r="U20" s="2">
        <v>3</v>
      </c>
    </row>
    <row r="21" spans="1:21" ht="20.100000000000001" customHeight="1" x14ac:dyDescent="0.25">
      <c r="A21" s="26">
        <f>'[1]9'!A19</f>
        <v>6</v>
      </c>
      <c r="B21" s="27" t="str">
        <f>'[1]9'!B19</f>
        <v>BONTO TIRO</v>
      </c>
      <c r="C21" s="27" t="str">
        <f>'[1]9'!C19</f>
        <v>11.BONTO TIRO</v>
      </c>
      <c r="D21" s="28">
        <v>93</v>
      </c>
      <c r="E21" s="28">
        <v>90</v>
      </c>
      <c r="F21" s="28">
        <f t="shared" si="4"/>
        <v>183</v>
      </c>
      <c r="G21" s="28">
        <v>93</v>
      </c>
      <c r="H21" s="29">
        <f t="shared" si="5"/>
        <v>100</v>
      </c>
      <c r="I21" s="28">
        <v>90</v>
      </c>
      <c r="J21" s="30">
        <f t="shared" ref="J21:J30" si="9">I21/E21*100</f>
        <v>100</v>
      </c>
      <c r="K21" s="28">
        <f t="shared" si="1"/>
        <v>183</v>
      </c>
      <c r="L21" s="30">
        <f t="shared" si="2"/>
        <v>100</v>
      </c>
      <c r="M21" s="31">
        <v>6</v>
      </c>
      <c r="N21" s="29">
        <f t="shared" si="6"/>
        <v>6.4516129032258061</v>
      </c>
      <c r="O21" s="31">
        <v>11</v>
      </c>
      <c r="P21" s="32">
        <f t="shared" si="8"/>
        <v>12.222222222222221</v>
      </c>
      <c r="Q21" s="28">
        <f t="shared" si="3"/>
        <v>17</v>
      </c>
      <c r="R21" s="33">
        <f t="shared" si="7"/>
        <v>9.2896174863387984</v>
      </c>
    </row>
    <row r="22" spans="1:21" ht="20.100000000000001" customHeight="1" x14ac:dyDescent="0.25">
      <c r="A22" s="26"/>
      <c r="B22" s="27"/>
      <c r="C22" s="27" t="str">
        <f>'[1]9'!C20</f>
        <v>12. BATANG</v>
      </c>
      <c r="D22" s="28">
        <v>90</v>
      </c>
      <c r="E22" s="28">
        <v>84</v>
      </c>
      <c r="F22" s="28">
        <f t="shared" si="4"/>
        <v>174</v>
      </c>
      <c r="G22" s="28">
        <v>90</v>
      </c>
      <c r="H22" s="29">
        <f t="shared" si="5"/>
        <v>100</v>
      </c>
      <c r="I22" s="28">
        <v>84</v>
      </c>
      <c r="J22" s="30">
        <f t="shared" si="9"/>
        <v>100</v>
      </c>
      <c r="K22" s="28">
        <f t="shared" si="1"/>
        <v>174</v>
      </c>
      <c r="L22" s="30">
        <f t="shared" si="2"/>
        <v>100</v>
      </c>
      <c r="M22" s="31">
        <v>2</v>
      </c>
      <c r="N22" s="29">
        <f t="shared" si="6"/>
        <v>2.2222222222222223</v>
      </c>
      <c r="O22" s="31">
        <v>8</v>
      </c>
      <c r="P22" s="32">
        <f t="shared" si="8"/>
        <v>9.5238095238095237</v>
      </c>
      <c r="Q22" s="28">
        <f t="shared" si="3"/>
        <v>10</v>
      </c>
      <c r="R22" s="33">
        <f t="shared" si="7"/>
        <v>5.7471264367816088</v>
      </c>
    </row>
    <row r="23" spans="1:21" ht="20.100000000000001" customHeight="1" x14ac:dyDescent="0.25">
      <c r="A23" s="26">
        <f>'[1]9'!A21</f>
        <v>7</v>
      </c>
      <c r="B23" s="27" t="str">
        <f>'[1]9'!B21</f>
        <v>HERLANG</v>
      </c>
      <c r="C23" s="27" t="str">
        <f>'[1]9'!C21</f>
        <v>13. HERLANG</v>
      </c>
      <c r="D23" s="28">
        <v>123</v>
      </c>
      <c r="E23" s="28">
        <v>130</v>
      </c>
      <c r="F23" s="28">
        <f t="shared" si="4"/>
        <v>253</v>
      </c>
      <c r="G23" s="28">
        <v>123</v>
      </c>
      <c r="H23" s="29">
        <f t="shared" si="5"/>
        <v>100</v>
      </c>
      <c r="I23" s="28">
        <v>130</v>
      </c>
      <c r="J23" s="30">
        <f t="shared" si="9"/>
        <v>100</v>
      </c>
      <c r="K23" s="28">
        <f t="shared" si="1"/>
        <v>253</v>
      </c>
      <c r="L23" s="30">
        <f>K23/F23*100</f>
        <v>100</v>
      </c>
      <c r="M23" s="31">
        <v>7</v>
      </c>
      <c r="N23" s="29">
        <f t="shared" si="6"/>
        <v>5.6910569105691051</v>
      </c>
      <c r="O23" s="31">
        <v>7</v>
      </c>
      <c r="P23" s="32">
        <f t="shared" si="8"/>
        <v>5.384615384615385</v>
      </c>
      <c r="Q23" s="28">
        <f t="shared" si="3"/>
        <v>14</v>
      </c>
      <c r="R23" s="33">
        <f t="shared" si="7"/>
        <v>5.5335968379446641</v>
      </c>
    </row>
    <row r="24" spans="1:21" ht="20.100000000000001" customHeight="1" x14ac:dyDescent="0.25">
      <c r="A24" s="26"/>
      <c r="B24" s="27"/>
      <c r="C24" s="27" t="str">
        <f>'[1]9'!C22</f>
        <v>14. KARASSING</v>
      </c>
      <c r="D24" s="28">
        <v>74</v>
      </c>
      <c r="E24" s="28">
        <v>78</v>
      </c>
      <c r="F24" s="28">
        <f t="shared" si="4"/>
        <v>152</v>
      </c>
      <c r="G24" s="28">
        <v>74</v>
      </c>
      <c r="H24" s="29">
        <f t="shared" si="5"/>
        <v>100</v>
      </c>
      <c r="I24" s="28">
        <v>78</v>
      </c>
      <c r="J24" s="30">
        <f t="shared" si="9"/>
        <v>100</v>
      </c>
      <c r="K24" s="28">
        <f t="shared" si="1"/>
        <v>152</v>
      </c>
      <c r="L24" s="30">
        <f t="shared" si="2"/>
        <v>100</v>
      </c>
      <c r="M24" s="31">
        <v>6</v>
      </c>
      <c r="N24" s="29">
        <f t="shared" si="6"/>
        <v>8.1081081081081088</v>
      </c>
      <c r="O24" s="31">
        <v>6</v>
      </c>
      <c r="P24" s="32">
        <f>O24/I24*100</f>
        <v>7.6923076923076925</v>
      </c>
      <c r="Q24" s="28">
        <f t="shared" si="3"/>
        <v>12</v>
      </c>
      <c r="R24" s="33">
        <f t="shared" si="7"/>
        <v>7.8947368421052628</v>
      </c>
    </row>
    <row r="25" spans="1:21" ht="20.100000000000001" customHeight="1" x14ac:dyDescent="0.25">
      <c r="A25" s="26">
        <f>'[1]9'!A23</f>
        <v>8</v>
      </c>
      <c r="B25" s="27" t="str">
        <f>'[1]9'!B23</f>
        <v>KAJANG</v>
      </c>
      <c r="C25" s="27" t="str">
        <f>'[1]9'!C23</f>
        <v>15.KAJANG</v>
      </c>
      <c r="D25" s="28">
        <v>156</v>
      </c>
      <c r="E25" s="28">
        <v>130</v>
      </c>
      <c r="F25" s="28">
        <f t="shared" si="4"/>
        <v>286</v>
      </c>
      <c r="G25" s="28">
        <v>156</v>
      </c>
      <c r="H25" s="29">
        <f t="shared" si="5"/>
        <v>100</v>
      </c>
      <c r="I25" s="28">
        <v>130</v>
      </c>
      <c r="J25" s="30">
        <f t="shared" si="9"/>
        <v>100</v>
      </c>
      <c r="K25" s="28">
        <f t="shared" si="1"/>
        <v>286</v>
      </c>
      <c r="L25" s="30">
        <f>K25/F25*100</f>
        <v>100</v>
      </c>
      <c r="M25" s="31">
        <v>12</v>
      </c>
      <c r="N25" s="29">
        <f t="shared" si="6"/>
        <v>7.6923076923076925</v>
      </c>
      <c r="O25" s="31">
        <v>7</v>
      </c>
      <c r="P25" s="32">
        <f t="shared" si="8"/>
        <v>5.384615384615385</v>
      </c>
      <c r="Q25" s="28">
        <f t="shared" si="3"/>
        <v>19</v>
      </c>
      <c r="R25" s="33">
        <f t="shared" si="7"/>
        <v>6.6433566433566433</v>
      </c>
    </row>
    <row r="26" spans="1:21" ht="20.100000000000001" customHeight="1" x14ac:dyDescent="0.25">
      <c r="A26" s="26"/>
      <c r="B26" s="27"/>
      <c r="C26" s="27" t="str">
        <f>'[1]9'!C24</f>
        <v>16. LEMBANNA</v>
      </c>
      <c r="D26" s="28">
        <v>186</v>
      </c>
      <c r="E26" s="28">
        <v>149</v>
      </c>
      <c r="F26" s="28">
        <f t="shared" si="4"/>
        <v>335</v>
      </c>
      <c r="G26" s="28">
        <v>186</v>
      </c>
      <c r="H26" s="29">
        <f t="shared" si="5"/>
        <v>100</v>
      </c>
      <c r="I26" s="28">
        <v>149</v>
      </c>
      <c r="J26" s="30">
        <f t="shared" si="9"/>
        <v>100</v>
      </c>
      <c r="K26" s="28">
        <f t="shared" si="1"/>
        <v>335</v>
      </c>
      <c r="L26" s="30">
        <f t="shared" si="2"/>
        <v>100</v>
      </c>
      <c r="M26" s="31">
        <v>9</v>
      </c>
      <c r="N26" s="29">
        <f t="shared" si="6"/>
        <v>4.838709677419355</v>
      </c>
      <c r="O26" s="31">
        <v>4</v>
      </c>
      <c r="P26" s="32">
        <f t="shared" si="8"/>
        <v>2.6845637583892619</v>
      </c>
      <c r="Q26" s="28">
        <f t="shared" si="3"/>
        <v>13</v>
      </c>
      <c r="R26" s="33">
        <f t="shared" si="7"/>
        <v>3.8805970149253728</v>
      </c>
    </row>
    <row r="27" spans="1:21" ht="20.100000000000001" customHeight="1" x14ac:dyDescent="0.25">
      <c r="A27" s="26"/>
      <c r="B27" s="27"/>
      <c r="C27" s="27" t="str">
        <f>'[1]9'!C25</f>
        <v>17.TANAH TOA</v>
      </c>
      <c r="D27" s="28">
        <v>89</v>
      </c>
      <c r="E27" s="28">
        <v>83</v>
      </c>
      <c r="F27" s="28">
        <f t="shared" si="4"/>
        <v>172</v>
      </c>
      <c r="G27" s="28">
        <v>89</v>
      </c>
      <c r="H27" s="29">
        <f t="shared" si="5"/>
        <v>100</v>
      </c>
      <c r="I27" s="28">
        <v>83</v>
      </c>
      <c r="J27" s="30">
        <f t="shared" si="9"/>
        <v>100</v>
      </c>
      <c r="K27" s="28">
        <f t="shared" si="1"/>
        <v>172</v>
      </c>
      <c r="L27" s="30">
        <f t="shared" si="2"/>
        <v>100</v>
      </c>
      <c r="M27" s="31">
        <v>5</v>
      </c>
      <c r="N27" s="29">
        <f t="shared" si="6"/>
        <v>5.6179775280898872</v>
      </c>
      <c r="O27" s="31">
        <v>4</v>
      </c>
      <c r="P27" s="32">
        <f t="shared" si="8"/>
        <v>4.8192771084337354</v>
      </c>
      <c r="Q27" s="28">
        <f t="shared" si="3"/>
        <v>9</v>
      </c>
      <c r="R27" s="33">
        <f>Q27/K27*100</f>
        <v>5.2325581395348841</v>
      </c>
    </row>
    <row r="28" spans="1:21" ht="20.100000000000001" customHeight="1" x14ac:dyDescent="0.25">
      <c r="A28" s="26">
        <f>'[1]9'!A26</f>
        <v>9</v>
      </c>
      <c r="B28" s="27" t="str">
        <f>'[1]9'!B26</f>
        <v>BULUKUMPA</v>
      </c>
      <c r="C28" s="27" t="str">
        <f>'[1]9'!C26</f>
        <v>18. TANETE</v>
      </c>
      <c r="D28" s="28">
        <v>301</v>
      </c>
      <c r="E28" s="28">
        <v>317</v>
      </c>
      <c r="F28" s="28">
        <f t="shared" si="4"/>
        <v>618</v>
      </c>
      <c r="G28" s="28">
        <v>301</v>
      </c>
      <c r="H28" s="29">
        <f t="shared" si="5"/>
        <v>100</v>
      </c>
      <c r="I28" s="28">
        <v>317</v>
      </c>
      <c r="J28" s="30">
        <f t="shared" si="9"/>
        <v>100</v>
      </c>
      <c r="K28" s="28">
        <f t="shared" si="1"/>
        <v>618</v>
      </c>
      <c r="L28" s="30">
        <f t="shared" si="2"/>
        <v>100</v>
      </c>
      <c r="M28" s="31">
        <v>14</v>
      </c>
      <c r="N28" s="29">
        <f t="shared" si="6"/>
        <v>4.6511627906976747</v>
      </c>
      <c r="O28" s="31">
        <v>12</v>
      </c>
      <c r="P28" s="32">
        <f t="shared" si="8"/>
        <v>3.7854889589905363</v>
      </c>
      <c r="Q28" s="28">
        <f t="shared" si="3"/>
        <v>26</v>
      </c>
      <c r="R28" s="33">
        <f t="shared" si="7"/>
        <v>4.2071197411003238</v>
      </c>
    </row>
    <row r="29" spans="1:21" ht="20.100000000000001" customHeight="1" x14ac:dyDescent="0.25">
      <c r="A29" s="26"/>
      <c r="B29" s="27"/>
      <c r="C29" s="27" t="str">
        <f>'[1]9'!C27</f>
        <v>19. SALASSAE</v>
      </c>
      <c r="D29" s="28">
        <v>121</v>
      </c>
      <c r="E29" s="28">
        <v>93</v>
      </c>
      <c r="F29" s="28">
        <f t="shared" si="4"/>
        <v>214</v>
      </c>
      <c r="G29" s="28">
        <v>121</v>
      </c>
      <c r="H29" s="29">
        <f t="shared" si="5"/>
        <v>100</v>
      </c>
      <c r="I29" s="28">
        <v>93</v>
      </c>
      <c r="J29" s="30">
        <f t="shared" si="9"/>
        <v>100</v>
      </c>
      <c r="K29" s="28">
        <f t="shared" si="1"/>
        <v>214</v>
      </c>
      <c r="L29" s="30">
        <f t="shared" si="2"/>
        <v>100</v>
      </c>
      <c r="M29" s="31">
        <v>4</v>
      </c>
      <c r="N29" s="29">
        <f t="shared" si="6"/>
        <v>3.3057851239669422</v>
      </c>
      <c r="O29" s="31">
        <v>10</v>
      </c>
      <c r="P29" s="32">
        <f t="shared" si="8"/>
        <v>10.75268817204301</v>
      </c>
      <c r="Q29" s="28">
        <f t="shared" si="3"/>
        <v>14</v>
      </c>
      <c r="R29" s="33">
        <f t="shared" si="7"/>
        <v>6.5420560747663545</v>
      </c>
    </row>
    <row r="30" spans="1:21" ht="20.100000000000001" customHeight="1" x14ac:dyDescent="0.25">
      <c r="A30" s="34">
        <f>'[1]9'!A28</f>
        <v>10</v>
      </c>
      <c r="B30" s="35" t="str">
        <f>'[1]9'!B28</f>
        <v>RILAU ALE</v>
      </c>
      <c r="C30" s="35" t="str">
        <f>'[1]9'!C28</f>
        <v>20.BONTO BANGUN</v>
      </c>
      <c r="D30" s="36">
        <v>306</v>
      </c>
      <c r="E30" s="36">
        <v>305</v>
      </c>
      <c r="F30" s="36">
        <f t="shared" si="4"/>
        <v>611</v>
      </c>
      <c r="G30" s="36">
        <v>306</v>
      </c>
      <c r="H30" s="37">
        <f t="shared" si="5"/>
        <v>100</v>
      </c>
      <c r="I30" s="36">
        <v>305</v>
      </c>
      <c r="J30" s="38">
        <f t="shared" si="9"/>
        <v>100</v>
      </c>
      <c r="K30" s="36">
        <f t="shared" si="1"/>
        <v>611</v>
      </c>
      <c r="L30" s="38">
        <f t="shared" si="2"/>
        <v>100</v>
      </c>
      <c r="M30" s="39">
        <v>16</v>
      </c>
      <c r="N30" s="37">
        <f t="shared" si="6"/>
        <v>5.2287581699346406</v>
      </c>
      <c r="O30" s="39">
        <v>23</v>
      </c>
      <c r="P30" s="40">
        <f t="shared" si="8"/>
        <v>7.5409836065573774</v>
      </c>
      <c r="Q30" s="36">
        <f t="shared" si="3"/>
        <v>39</v>
      </c>
      <c r="R30" s="41">
        <f t="shared" si="7"/>
        <v>6.3829787234042552</v>
      </c>
    </row>
    <row r="31" spans="1:21" ht="20.100000000000001" customHeight="1" thickBot="1" x14ac:dyDescent="0.3">
      <c r="A31" s="42" t="s">
        <v>32</v>
      </c>
      <c r="B31" s="42"/>
      <c r="C31" s="43"/>
      <c r="D31" s="44">
        <f>SUM(D11:D30)</f>
        <v>3407</v>
      </c>
      <c r="E31" s="44">
        <f>SUM(E11:E30)</f>
        <v>3363</v>
      </c>
      <c r="F31" s="45">
        <f t="shared" si="4"/>
        <v>6770</v>
      </c>
      <c r="G31" s="44">
        <f>SUM(G11:G30)</f>
        <v>3407</v>
      </c>
      <c r="H31" s="46">
        <f>G31/D31*100</f>
        <v>100</v>
      </c>
      <c r="I31" s="44">
        <f>SUM(I11:I30)</f>
        <v>3363</v>
      </c>
      <c r="J31" s="47">
        <f>I31/E31*100</f>
        <v>100</v>
      </c>
      <c r="K31" s="44">
        <f>SUM(K11:K30)</f>
        <v>6770</v>
      </c>
      <c r="L31" s="48">
        <f>K31/F31%</f>
        <v>100</v>
      </c>
      <c r="M31" s="44">
        <f>SUM(M11:M30)</f>
        <v>164</v>
      </c>
      <c r="N31" s="46">
        <f>M31/G31*100</f>
        <v>4.8136190196653947</v>
      </c>
      <c r="O31" s="44">
        <f>SUM(O11:O30)</f>
        <v>174</v>
      </c>
      <c r="P31" s="49">
        <f>O31/I31*100</f>
        <v>5.1739518287243529</v>
      </c>
      <c r="Q31" s="44">
        <f>SUM(Q11:Q30)</f>
        <v>338</v>
      </c>
      <c r="R31" s="50">
        <f>Q31/K31*100</f>
        <v>4.9926144756277697</v>
      </c>
    </row>
    <row r="32" spans="1:21" ht="20.100000000000001" customHeigh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52"/>
      <c r="R32" s="52"/>
    </row>
    <row r="33" spans="1:10" x14ac:dyDescent="0.25">
      <c r="A33" s="53" t="s">
        <v>33</v>
      </c>
    </row>
    <row r="35" spans="1:10" x14ac:dyDescent="0.25">
      <c r="J35" s="54"/>
    </row>
  </sheetData>
  <mergeCells count="13">
    <mergeCell ref="M8:N8"/>
    <mergeCell ref="O8:P8"/>
    <mergeCell ref="Q8:R8"/>
    <mergeCell ref="A3:R3"/>
    <mergeCell ref="A7:A9"/>
    <mergeCell ref="B7:B9"/>
    <mergeCell ref="C7:C9"/>
    <mergeCell ref="D7:F8"/>
    <mergeCell ref="G7:L7"/>
    <mergeCell ref="M7:R7"/>
    <mergeCell ref="G8:H8"/>
    <mergeCell ref="I8:J8"/>
    <mergeCell ref="K8:L8"/>
  </mergeCells>
  <printOptions horizontalCentered="1"/>
  <pageMargins left="1.69291338582677" right="0.90551181102362199" top="1.14173228346457" bottom="0.90551181102362199" header="0" footer="0"/>
  <pageSetup paperSize="9" scale="55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2024-09-17T07:36:21Z</dcterms:created>
  <dcterms:modified xsi:type="dcterms:W3CDTF">2024-09-17T07:37:41Z</dcterms:modified>
</cp:coreProperties>
</file>