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6 KASUS DIARE YANG DILAYANI MENURUT JENIS KELAMIN\"/>
    </mc:Choice>
  </mc:AlternateContent>
  <xr:revisionPtr revIDLastSave="0" documentId="8_{3EB33CD5-B1A1-4391-80D6-560D80841054}" xr6:coauthVersionLast="47" xr6:coauthVersionMax="47" xr10:uidLastSave="{00000000-0000-0000-0000-000000000000}"/>
  <bookViews>
    <workbookView xWindow="-108" yWindow="-108" windowWidth="23256" windowHeight="12456" xr2:uid="{BA2092C6-06B2-450E-98FA-B4492C9FE690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P33" i="1" s="1"/>
  <c r="M33" i="1"/>
  <c r="N33" i="1" s="1"/>
  <c r="K33" i="1"/>
  <c r="L33" i="1" s="1"/>
  <c r="I33" i="1"/>
  <c r="G33" i="1"/>
  <c r="D33" i="1"/>
  <c r="P32" i="1"/>
  <c r="N32" i="1"/>
  <c r="L32" i="1"/>
  <c r="J32" i="1"/>
  <c r="H32" i="1"/>
  <c r="F32" i="1"/>
  <c r="E32" i="1"/>
  <c r="P31" i="1"/>
  <c r="N31" i="1"/>
  <c r="L31" i="1"/>
  <c r="J31" i="1"/>
  <c r="H31" i="1"/>
  <c r="F31" i="1"/>
  <c r="E31" i="1"/>
  <c r="P30" i="1"/>
  <c r="N30" i="1"/>
  <c r="L30" i="1"/>
  <c r="J30" i="1"/>
  <c r="H30" i="1"/>
  <c r="F30" i="1"/>
  <c r="E30" i="1"/>
  <c r="P29" i="1"/>
  <c r="N29" i="1"/>
  <c r="L29" i="1"/>
  <c r="H29" i="1"/>
  <c r="F29" i="1"/>
  <c r="J29" i="1" s="1"/>
  <c r="E29" i="1"/>
  <c r="P28" i="1"/>
  <c r="N28" i="1"/>
  <c r="L28" i="1"/>
  <c r="F28" i="1"/>
  <c r="J28" i="1" s="1"/>
  <c r="E28" i="1"/>
  <c r="H28" i="1" s="1"/>
  <c r="P27" i="1"/>
  <c r="N27" i="1"/>
  <c r="L27" i="1"/>
  <c r="F27" i="1"/>
  <c r="J27" i="1" s="1"/>
  <c r="E27" i="1"/>
  <c r="H27" i="1" s="1"/>
  <c r="P26" i="1"/>
  <c r="N26" i="1"/>
  <c r="L26" i="1"/>
  <c r="J26" i="1"/>
  <c r="F26" i="1"/>
  <c r="E26" i="1"/>
  <c r="H26" i="1" s="1"/>
  <c r="P25" i="1"/>
  <c r="N25" i="1"/>
  <c r="L25" i="1"/>
  <c r="J25" i="1"/>
  <c r="H25" i="1"/>
  <c r="F25" i="1"/>
  <c r="E25" i="1"/>
  <c r="P24" i="1"/>
  <c r="N24" i="1"/>
  <c r="L24" i="1"/>
  <c r="J24" i="1"/>
  <c r="H24" i="1"/>
  <c r="F24" i="1"/>
  <c r="E24" i="1"/>
  <c r="P23" i="1"/>
  <c r="N23" i="1"/>
  <c r="L23" i="1"/>
  <c r="J23" i="1"/>
  <c r="H23" i="1"/>
  <c r="F23" i="1"/>
  <c r="E23" i="1"/>
  <c r="P22" i="1"/>
  <c r="N22" i="1"/>
  <c r="L22" i="1"/>
  <c r="J22" i="1"/>
  <c r="H22" i="1"/>
  <c r="F22" i="1"/>
  <c r="E22" i="1"/>
  <c r="P21" i="1"/>
  <c r="N21" i="1"/>
  <c r="L21" i="1"/>
  <c r="H21" i="1"/>
  <c r="F21" i="1"/>
  <c r="J21" i="1" s="1"/>
  <c r="E21" i="1"/>
  <c r="P20" i="1"/>
  <c r="N20" i="1"/>
  <c r="L20" i="1"/>
  <c r="F20" i="1"/>
  <c r="J20" i="1" s="1"/>
  <c r="E20" i="1"/>
  <c r="H20" i="1" s="1"/>
  <c r="P19" i="1"/>
  <c r="N19" i="1"/>
  <c r="L19" i="1"/>
  <c r="F19" i="1"/>
  <c r="J19" i="1" s="1"/>
  <c r="E19" i="1"/>
  <c r="H19" i="1" s="1"/>
  <c r="P18" i="1"/>
  <c r="N18" i="1"/>
  <c r="L18" i="1"/>
  <c r="J18" i="1"/>
  <c r="F18" i="1"/>
  <c r="E18" i="1"/>
  <c r="H18" i="1" s="1"/>
  <c r="P17" i="1"/>
  <c r="N17" i="1"/>
  <c r="L17" i="1"/>
  <c r="J17" i="1"/>
  <c r="H17" i="1"/>
  <c r="F17" i="1"/>
  <c r="E17" i="1"/>
  <c r="P16" i="1"/>
  <c r="N16" i="1"/>
  <c r="L16" i="1"/>
  <c r="J16" i="1"/>
  <c r="H16" i="1"/>
  <c r="F16" i="1"/>
  <c r="E16" i="1"/>
  <c r="P15" i="1"/>
  <c r="N15" i="1"/>
  <c r="L15" i="1"/>
  <c r="J15" i="1"/>
  <c r="H15" i="1"/>
  <c r="F15" i="1"/>
  <c r="E15" i="1"/>
  <c r="P14" i="1"/>
  <c r="N14" i="1"/>
  <c r="L14" i="1"/>
  <c r="H14" i="1"/>
  <c r="F14" i="1"/>
  <c r="J14" i="1" s="1"/>
  <c r="E14" i="1"/>
  <c r="P13" i="1"/>
  <c r="N13" i="1"/>
  <c r="L13" i="1"/>
  <c r="F13" i="1"/>
  <c r="J13" i="1" s="1"/>
  <c r="E13" i="1"/>
  <c r="H13" i="1" s="1"/>
  <c r="P12" i="1"/>
  <c r="N12" i="1"/>
  <c r="L12" i="1"/>
  <c r="F12" i="1"/>
  <c r="F33" i="1" s="1"/>
  <c r="E12" i="1"/>
  <c r="E33" i="1" s="1"/>
  <c r="A5" i="1"/>
  <c r="A4" i="1"/>
  <c r="H33" i="1" l="1"/>
  <c r="J33" i="1"/>
  <c r="H12" i="1"/>
  <c r="J12" i="1"/>
</calcChain>
</file>

<file path=xl/sharedStrings.xml><?xml version="1.0" encoding="utf-8"?>
<sst xmlns="http://schemas.openxmlformats.org/spreadsheetml/2006/main" count="67" uniqueCount="49">
  <si>
    <t>TABEL  61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</si>
  <si>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</si>
  <si>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</si>
  <si>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</si>
  <si>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</si>
  <si>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</si>
  <si>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</si>
  <si>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</si>
  <si>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</si>
  <si>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</si>
  <si>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</si>
  <si>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</si>
  <si>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</si>
  <si>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</si>
  <si>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</si>
  <si>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</si>
  <si>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</si>
  <si>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</si>
  <si>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</si>
  <si>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</si>
  <si>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</si>
  <si>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</si>
  <si>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</si>
  <si>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</si>
  <si>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</si>
  <si>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</si>
  <si>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</si>
  <si>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</si>
  <si>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</si>
  <si>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</si>
  <si>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</si>
  <si>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</si>
  <si>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</si>
  <si>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</si>
  <si>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</si>
  <si>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</si>
  <si>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</si>
  <si>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</si>
  <si>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</si>
  <si>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</si>
  <si>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</si>
  <si>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</si>
  <si>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</si>
  <si>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ANGKA KESAKITAN DIARE PER 1.000 PENDUDUK</t>
  </si>
  <si>
    <t>Sumber: Bidang Pencegahan dan Pengendalian Penyakit Dinas Kesehatan Bulukumba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</si>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</sst>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/>
      <right/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 style="thin">
        <color rgb="FF000000"/>
      </top>
      <bottom style="dashed">
        <color indexed="64"/>
      </bottom>
      <diagonal/>
    </border>
    <border>
      <left/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7" fontId="6" fillId="0" borderId="24" xfId="0" applyNumberFormat="1" applyFont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 vertical="center"/>
    </xf>
    <xf numFmtId="37" fontId="6" fillId="0" borderId="28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7" fontId="6" fillId="0" borderId="30" xfId="0" applyNumberFormat="1" applyFont="1" applyBorder="1" applyAlignment="1">
      <alignment horizontal="center" vertical="center"/>
    </xf>
    <xf numFmtId="37" fontId="6" fillId="0" borderId="27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0" fillId="0" borderId="37" xfId="0" applyBorder="1"/>
    <xf numFmtId="0" fontId="0" fillId="0" borderId="38" xfId="0" applyBorder="1"/>
    <xf numFmtId="164" fontId="6" fillId="2" borderId="27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7" fontId="6" fillId="0" borderId="41" xfId="0" applyNumberFormat="1" applyFont="1" applyBorder="1" applyAlignment="1">
      <alignment horizontal="center" vertical="center"/>
    </xf>
    <xf numFmtId="164" fontId="6" fillId="0" borderId="4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37" fontId="7" fillId="0" borderId="12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7" fontId="7" fillId="0" borderId="43" xfId="0" applyNumberFormat="1" applyFont="1" applyBorder="1" applyAlignment="1">
      <alignment horizontal="center" vertical="center"/>
    </xf>
    <xf numFmtId="37" fontId="7" fillId="3" borderId="44" xfId="0" applyNumberFormat="1" applyFont="1" applyFill="1" applyBorder="1" applyAlignment="1">
      <alignment horizontal="center" vertical="center"/>
    </xf>
    <xf numFmtId="165" fontId="7" fillId="3" borderId="44" xfId="0" applyNumberFormat="1" applyFont="1" applyFill="1" applyBorder="1" applyAlignment="1">
      <alignment horizontal="center" vertical="center"/>
    </xf>
    <xf numFmtId="165" fontId="7" fillId="3" borderId="4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D12">
            <v>2768</v>
          </cell>
        </row>
        <row r="13">
          <cell r="D13">
            <v>2615</v>
          </cell>
        </row>
        <row r="14">
          <cell r="D14">
            <v>2585</v>
          </cell>
        </row>
        <row r="15">
          <cell r="D15">
            <v>1515</v>
          </cell>
        </row>
        <row r="16">
          <cell r="D16">
            <v>1743</v>
          </cell>
        </row>
        <row r="17">
          <cell r="D17">
            <v>5820</v>
          </cell>
        </row>
        <row r="18">
          <cell r="D18">
            <v>3102</v>
          </cell>
        </row>
        <row r="19">
          <cell r="D19">
            <v>579</v>
          </cell>
        </row>
        <row r="20">
          <cell r="D20">
            <v>1056</v>
          </cell>
        </row>
        <row r="21">
          <cell r="D21">
            <v>2707</v>
          </cell>
        </row>
        <row r="22">
          <cell r="D22">
            <v>1192</v>
          </cell>
        </row>
        <row r="23">
          <cell r="D23">
            <v>1105</v>
          </cell>
        </row>
        <row r="24">
          <cell r="D24">
            <v>1718</v>
          </cell>
        </row>
        <row r="25">
          <cell r="D25">
            <v>890</v>
          </cell>
        </row>
        <row r="26">
          <cell r="D26">
            <v>2117</v>
          </cell>
        </row>
        <row r="27">
          <cell r="D27">
            <v>1891</v>
          </cell>
        </row>
        <row r="28">
          <cell r="D28">
            <v>1177</v>
          </cell>
        </row>
        <row r="29">
          <cell r="D29">
            <v>2824</v>
          </cell>
        </row>
        <row r="30">
          <cell r="D30">
            <v>1330</v>
          </cell>
        </row>
        <row r="31">
          <cell r="D31">
            <v>1434</v>
          </cell>
        </row>
        <row r="32">
          <cell r="D32">
            <v>4275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013D-B3D6-4F26-A399-508D9C12CCE9}">
  <sheetPr>
    <tabColor rgb="FF00B0F0"/>
    <pageSetUpPr fitToPage="1"/>
  </sheetPr>
  <dimension ref="A1:Z997"/>
  <sheetViews>
    <sheetView tabSelected="1" view="pageBreakPreview" zoomScale="70" zoomScaleNormal="100" zoomScaleSheetLayoutView="70" workbookViewId="0">
      <selection activeCell="T11" sqref="T11"/>
    </sheetView>
  </sheetViews>
  <sheetFormatPr defaultColWidth="14.44140625" defaultRowHeight="15" customHeight="1" x14ac:dyDescent="0.3"/>
  <cols>
    <col min="1" max="1" width="5.6640625" customWidth="1"/>
    <col min="2" max="3" width="23.6640625" customWidth="1"/>
    <col min="4" max="4" width="14.109375" customWidth="1"/>
    <col min="5" max="16" width="11.6640625" customWidth="1"/>
    <col min="17" max="19" width="8.6640625" customWidth="1"/>
    <col min="20" max="22" width="9.109375" customWidth="1"/>
    <col min="23" max="26" width="10.664062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2"/>
      <c r="X3" s="2"/>
      <c r="Y3" s="2"/>
      <c r="Z3" s="2"/>
    </row>
    <row r="4" spans="1:26" ht="15.6" x14ac:dyDescent="0.3">
      <c r="A4" s="4" t="str">
        <f>'[1]1'!$A$5</f>
        <v>KABUPATEN  BULUKUMBA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4" t="str">
        <f>'[1]1'!$A$6</f>
        <v>TAHUN 2023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8" t="s">
        <v>3</v>
      </c>
      <c r="B7" s="9" t="s">
        <v>4</v>
      </c>
      <c r="C7" s="8" t="s">
        <v>5</v>
      </c>
      <c r="D7" s="10" t="s">
        <v>6</v>
      </c>
      <c r="E7" s="11" t="s">
        <v>7</v>
      </c>
      <c r="F7" s="12"/>
      <c r="G7" s="13" t="s">
        <v>8</v>
      </c>
      <c r="H7" s="14"/>
      <c r="I7" s="14"/>
      <c r="J7" s="14"/>
      <c r="K7" s="14"/>
      <c r="L7" s="14"/>
      <c r="M7" s="14"/>
      <c r="N7" s="14"/>
      <c r="O7" s="14"/>
      <c r="P7" s="15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16"/>
      <c r="B8" s="16"/>
      <c r="C8" s="16"/>
      <c r="D8" s="16"/>
      <c r="E8" s="17"/>
      <c r="F8" s="18"/>
      <c r="G8" s="19" t="s">
        <v>9</v>
      </c>
      <c r="H8" s="20"/>
      <c r="I8" s="20"/>
      <c r="J8" s="21"/>
      <c r="K8" s="19" t="s">
        <v>10</v>
      </c>
      <c r="L8" s="20"/>
      <c r="M8" s="20"/>
      <c r="N8" s="21"/>
      <c r="O8" s="22" t="s">
        <v>11</v>
      </c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16"/>
      <c r="B9" s="16"/>
      <c r="C9" s="16"/>
      <c r="D9" s="16"/>
      <c r="E9" s="23"/>
      <c r="F9" s="24"/>
      <c r="G9" s="19" t="s">
        <v>12</v>
      </c>
      <c r="H9" s="21"/>
      <c r="I9" s="25" t="s">
        <v>13</v>
      </c>
      <c r="J9" s="21"/>
      <c r="K9" s="19" t="s">
        <v>12</v>
      </c>
      <c r="L9" s="21"/>
      <c r="M9" s="25" t="s">
        <v>13</v>
      </c>
      <c r="N9" s="21"/>
      <c r="O9" s="19" t="s">
        <v>13</v>
      </c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1.2" x14ac:dyDescent="0.3">
      <c r="A10" s="26"/>
      <c r="B10" s="26"/>
      <c r="C10" s="26"/>
      <c r="D10" s="26"/>
      <c r="E10" s="27" t="s">
        <v>12</v>
      </c>
      <c r="F10" s="27" t="s">
        <v>13</v>
      </c>
      <c r="G10" s="28" t="s">
        <v>14</v>
      </c>
      <c r="H10" s="28" t="s">
        <v>15</v>
      </c>
      <c r="I10" s="28" t="s">
        <v>14</v>
      </c>
      <c r="J10" s="28" t="s">
        <v>15</v>
      </c>
      <c r="K10" s="28" t="s">
        <v>14</v>
      </c>
      <c r="L10" s="28" t="s">
        <v>15</v>
      </c>
      <c r="M10" s="28" t="s">
        <v>14</v>
      </c>
      <c r="N10" s="28" t="s">
        <v>15</v>
      </c>
      <c r="O10" s="28" t="s">
        <v>14</v>
      </c>
      <c r="P10" s="28" t="s">
        <v>15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  <c r="N11" s="29">
        <v>14</v>
      </c>
      <c r="O11" s="29">
        <v>15</v>
      </c>
      <c r="P11" s="29">
        <v>16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1.9" customHeight="1" x14ac:dyDescent="0.3">
      <c r="A12" s="31">
        <v>1</v>
      </c>
      <c r="B12" s="32" t="s">
        <v>16</v>
      </c>
      <c r="C12" s="33" t="s">
        <v>17</v>
      </c>
      <c r="D12" s="34">
        <v>28594</v>
      </c>
      <c r="E12" s="35">
        <f t="shared" ref="E12:E32" si="0">10%*$E$34/1000*D12</f>
        <v>772.03800000000001</v>
      </c>
      <c r="F12" s="36">
        <f>20%*$F$34/1000*'[1]58'!D12</f>
        <v>466.68480000000005</v>
      </c>
      <c r="G12" s="37">
        <v>355</v>
      </c>
      <c r="H12" s="38">
        <f t="shared" ref="H12:H32" si="1">G12/E12*100</f>
        <v>45.982192586375284</v>
      </c>
      <c r="I12" s="39">
        <v>170</v>
      </c>
      <c r="J12" s="38">
        <f t="shared" ref="J12:J30" si="2">I12/F12*100</f>
        <v>36.427155973367888</v>
      </c>
      <c r="K12" s="40">
        <v>208</v>
      </c>
      <c r="L12" s="38">
        <f t="shared" ref="L12:L32" si="3">K12/G12*100</f>
        <v>58.591549295774648</v>
      </c>
      <c r="M12" s="37">
        <v>124</v>
      </c>
      <c r="N12" s="38">
        <f t="shared" ref="N12:N32" si="4">M12/I12*100</f>
        <v>72.941176470588232</v>
      </c>
      <c r="O12" s="41">
        <v>141</v>
      </c>
      <c r="P12" s="38">
        <f t="shared" ref="P12:P32" si="5">O12/I12*100</f>
        <v>82.941176470588246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9" customHeight="1" x14ac:dyDescent="0.3">
      <c r="A13" s="42"/>
      <c r="B13" s="43"/>
      <c r="C13" s="44" t="s">
        <v>18</v>
      </c>
      <c r="D13" s="45">
        <v>27219</v>
      </c>
      <c r="E13" s="46">
        <f t="shared" si="0"/>
        <v>734.91300000000001</v>
      </c>
      <c r="F13" s="47">
        <f>20%*$F$34/1000*'[1]58'!D13</f>
        <v>440.88900000000007</v>
      </c>
      <c r="G13" s="48">
        <v>231</v>
      </c>
      <c r="H13" s="49">
        <f t="shared" si="1"/>
        <v>31.432291985581966</v>
      </c>
      <c r="I13" s="50">
        <v>113</v>
      </c>
      <c r="J13" s="49">
        <f t="shared" si="2"/>
        <v>25.630033863398722</v>
      </c>
      <c r="K13" s="51">
        <v>194</v>
      </c>
      <c r="L13" s="49">
        <f t="shared" si="3"/>
        <v>83.98268398268398</v>
      </c>
      <c r="M13" s="48">
        <v>107</v>
      </c>
      <c r="N13" s="49">
        <f t="shared" si="4"/>
        <v>94.690265486725664</v>
      </c>
      <c r="O13" s="52">
        <v>108</v>
      </c>
      <c r="P13" s="49">
        <f t="shared" si="5"/>
        <v>95.575221238938056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9" customHeight="1" x14ac:dyDescent="0.3">
      <c r="A14" s="53"/>
      <c r="B14" s="54"/>
      <c r="C14" s="44" t="s">
        <v>19</v>
      </c>
      <c r="D14" s="45">
        <v>32338</v>
      </c>
      <c r="E14" s="46">
        <f t="shared" si="0"/>
        <v>873.12599999999998</v>
      </c>
      <c r="F14" s="47">
        <f>20%*$F$34/1000*'[1]58'!D14</f>
        <v>435.83100000000007</v>
      </c>
      <c r="G14" s="48">
        <v>211</v>
      </c>
      <c r="H14" s="49">
        <f t="shared" si="1"/>
        <v>24.16604247267863</v>
      </c>
      <c r="I14" s="50">
        <v>110</v>
      </c>
      <c r="J14" s="49">
        <f t="shared" si="2"/>
        <v>25.239140859645133</v>
      </c>
      <c r="K14" s="51">
        <v>204</v>
      </c>
      <c r="L14" s="49">
        <f t="shared" si="3"/>
        <v>96.682464454976298</v>
      </c>
      <c r="M14" s="48">
        <v>110</v>
      </c>
      <c r="N14" s="49">
        <f t="shared" si="4"/>
        <v>100</v>
      </c>
      <c r="O14" s="52">
        <v>104</v>
      </c>
      <c r="P14" s="49">
        <f t="shared" si="5"/>
        <v>94.545454545454547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9" customHeight="1" x14ac:dyDescent="0.3">
      <c r="A15" s="55">
        <v>2</v>
      </c>
      <c r="B15" s="56" t="s">
        <v>20</v>
      </c>
      <c r="C15" s="44" t="s">
        <v>21</v>
      </c>
      <c r="D15" s="45">
        <v>15656</v>
      </c>
      <c r="E15" s="46">
        <f t="shared" si="0"/>
        <v>422.71199999999999</v>
      </c>
      <c r="F15" s="47">
        <f>20%*$F$34/1000*'[1]58'!D15</f>
        <v>255.42900000000003</v>
      </c>
      <c r="G15" s="48">
        <v>130</v>
      </c>
      <c r="H15" s="49">
        <f t="shared" si="1"/>
        <v>30.753799277049147</v>
      </c>
      <c r="I15" s="50">
        <v>58</v>
      </c>
      <c r="J15" s="49">
        <f t="shared" si="2"/>
        <v>22.706897024221991</v>
      </c>
      <c r="K15" s="51">
        <v>130</v>
      </c>
      <c r="L15" s="49">
        <f t="shared" si="3"/>
        <v>100</v>
      </c>
      <c r="M15" s="48">
        <v>58</v>
      </c>
      <c r="N15" s="49">
        <f t="shared" si="4"/>
        <v>100</v>
      </c>
      <c r="O15" s="52">
        <v>58</v>
      </c>
      <c r="P15" s="49">
        <f t="shared" si="5"/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9" customHeight="1" x14ac:dyDescent="0.3">
      <c r="A16" s="53"/>
      <c r="B16" s="54"/>
      <c r="C16" s="44" t="s">
        <v>22</v>
      </c>
      <c r="D16" s="45">
        <v>19551</v>
      </c>
      <c r="E16" s="46">
        <f t="shared" si="0"/>
        <v>527.87699999999995</v>
      </c>
      <c r="F16" s="47">
        <f>20%*$F$34/1000*'[1]58'!D16</f>
        <v>293.86980000000005</v>
      </c>
      <c r="G16" s="48">
        <v>310</v>
      </c>
      <c r="H16" s="49">
        <f t="shared" si="1"/>
        <v>58.725801654552114</v>
      </c>
      <c r="I16" s="50">
        <v>121</v>
      </c>
      <c r="J16" s="49">
        <f t="shared" si="2"/>
        <v>41.174697093746957</v>
      </c>
      <c r="K16" s="51">
        <v>300</v>
      </c>
      <c r="L16" s="49">
        <f t="shared" si="3"/>
        <v>96.774193548387103</v>
      </c>
      <c r="M16" s="48">
        <v>121</v>
      </c>
      <c r="N16" s="49">
        <f t="shared" si="4"/>
        <v>100</v>
      </c>
      <c r="O16" s="52">
        <v>121</v>
      </c>
      <c r="P16" s="49">
        <f t="shared" si="5"/>
        <v>100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9" customHeight="1" x14ac:dyDescent="0.3">
      <c r="A17" s="57">
        <v>3</v>
      </c>
      <c r="B17" s="58" t="s">
        <v>23</v>
      </c>
      <c r="C17" s="44" t="s">
        <v>24</v>
      </c>
      <c r="D17" s="45">
        <v>51393</v>
      </c>
      <c r="E17" s="46">
        <f t="shared" si="0"/>
        <v>1387.6109999999999</v>
      </c>
      <c r="F17" s="47">
        <f>20%*$F$34/1000*'[1]58'!D17</f>
        <v>981.25200000000018</v>
      </c>
      <c r="G17" s="48">
        <v>500</v>
      </c>
      <c r="H17" s="49">
        <f t="shared" si="1"/>
        <v>36.033153383765338</v>
      </c>
      <c r="I17" s="50">
        <v>274</v>
      </c>
      <c r="J17" s="49">
        <f t="shared" si="2"/>
        <v>27.923509964820447</v>
      </c>
      <c r="K17" s="51">
        <v>435</v>
      </c>
      <c r="L17" s="49">
        <f t="shared" si="3"/>
        <v>87</v>
      </c>
      <c r="M17" s="48">
        <v>266</v>
      </c>
      <c r="N17" s="49">
        <f t="shared" si="4"/>
        <v>97.080291970802918</v>
      </c>
      <c r="O17" s="52">
        <v>270</v>
      </c>
      <c r="P17" s="49">
        <f t="shared" si="5"/>
        <v>98.540145985401466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9" customHeight="1" x14ac:dyDescent="0.3">
      <c r="A18" s="55">
        <v>4</v>
      </c>
      <c r="B18" s="56" t="s">
        <v>25</v>
      </c>
      <c r="C18" s="44" t="s">
        <v>25</v>
      </c>
      <c r="D18" s="45">
        <v>31006</v>
      </c>
      <c r="E18" s="46">
        <f t="shared" si="0"/>
        <v>837.16200000000003</v>
      </c>
      <c r="F18" s="47">
        <f>20%*$F$34/1000*'[1]58'!D18</f>
        <v>522.99720000000013</v>
      </c>
      <c r="G18" s="48">
        <v>376</v>
      </c>
      <c r="H18" s="49">
        <f t="shared" si="1"/>
        <v>44.913648732264484</v>
      </c>
      <c r="I18" s="50">
        <v>184</v>
      </c>
      <c r="J18" s="49">
        <f t="shared" si="2"/>
        <v>35.181832713444727</v>
      </c>
      <c r="K18" s="51">
        <v>376</v>
      </c>
      <c r="L18" s="49">
        <f t="shared" si="3"/>
        <v>100</v>
      </c>
      <c r="M18" s="48">
        <v>184</v>
      </c>
      <c r="N18" s="49">
        <f t="shared" si="4"/>
        <v>100</v>
      </c>
      <c r="O18" s="52">
        <v>184</v>
      </c>
      <c r="P18" s="49">
        <f t="shared" si="5"/>
        <v>100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9" customHeight="1" x14ac:dyDescent="0.3">
      <c r="A19" s="42"/>
      <c r="B19" s="43"/>
      <c r="C19" s="44" t="s">
        <v>26</v>
      </c>
      <c r="D19" s="45">
        <v>6585</v>
      </c>
      <c r="E19" s="46">
        <f t="shared" si="0"/>
        <v>177.79499999999999</v>
      </c>
      <c r="F19" s="47">
        <f>20%*$F$34/1000*'[1]58'!D19</f>
        <v>97.619400000000013</v>
      </c>
      <c r="G19" s="48">
        <v>58</v>
      </c>
      <c r="H19" s="49">
        <f t="shared" si="1"/>
        <v>32.621839759273321</v>
      </c>
      <c r="I19" s="50">
        <v>24</v>
      </c>
      <c r="J19" s="49">
        <f t="shared" si="2"/>
        <v>24.585277106804586</v>
      </c>
      <c r="K19" s="51">
        <v>58</v>
      </c>
      <c r="L19" s="49">
        <f t="shared" si="3"/>
        <v>100</v>
      </c>
      <c r="M19" s="48">
        <v>24</v>
      </c>
      <c r="N19" s="49">
        <f t="shared" si="4"/>
        <v>100</v>
      </c>
      <c r="O19" s="52">
        <v>24</v>
      </c>
      <c r="P19" s="49">
        <f t="shared" si="5"/>
        <v>100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9" customHeight="1" x14ac:dyDescent="0.3">
      <c r="A20" s="53"/>
      <c r="B20" s="54"/>
      <c r="C20" s="44" t="s">
        <v>27</v>
      </c>
      <c r="D20" s="45">
        <v>13234</v>
      </c>
      <c r="E20" s="46">
        <f t="shared" si="0"/>
        <v>357.31799999999998</v>
      </c>
      <c r="F20" s="47">
        <f>20%*$F$34/1000*'[1]58'!D20</f>
        <v>178.04160000000002</v>
      </c>
      <c r="G20" s="48">
        <v>220</v>
      </c>
      <c r="H20" s="49">
        <f t="shared" si="1"/>
        <v>61.569806167055674</v>
      </c>
      <c r="I20" s="50">
        <v>49</v>
      </c>
      <c r="J20" s="49">
        <f>I20/F20*100</f>
        <v>27.521657859736148</v>
      </c>
      <c r="K20" s="51">
        <v>220</v>
      </c>
      <c r="L20" s="49">
        <f t="shared" si="3"/>
        <v>100</v>
      </c>
      <c r="M20" s="48">
        <v>49</v>
      </c>
      <c r="N20" s="49">
        <f t="shared" si="4"/>
        <v>100</v>
      </c>
      <c r="O20" s="52">
        <v>49</v>
      </c>
      <c r="P20" s="49">
        <f t="shared" si="5"/>
        <v>100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9" customHeight="1" x14ac:dyDescent="0.3">
      <c r="A21" s="57">
        <v>5</v>
      </c>
      <c r="B21" s="58" t="s">
        <v>28</v>
      </c>
      <c r="C21" s="44" t="s">
        <v>28</v>
      </c>
      <c r="D21" s="45">
        <v>30495</v>
      </c>
      <c r="E21" s="46">
        <f t="shared" si="0"/>
        <v>823.36500000000001</v>
      </c>
      <c r="F21" s="47">
        <f>20%*$F$34/1000*'[1]58'!D21</f>
        <v>456.4002000000001</v>
      </c>
      <c r="G21" s="48">
        <v>137</v>
      </c>
      <c r="H21" s="49">
        <f t="shared" si="1"/>
        <v>16.639036150431462</v>
      </c>
      <c r="I21" s="50">
        <v>55</v>
      </c>
      <c r="J21" s="49">
        <f t="shared" si="2"/>
        <v>12.050827322161556</v>
      </c>
      <c r="K21" s="51">
        <v>137</v>
      </c>
      <c r="L21" s="49">
        <f t="shared" si="3"/>
        <v>100</v>
      </c>
      <c r="M21" s="48">
        <v>55</v>
      </c>
      <c r="N21" s="49">
        <f t="shared" si="4"/>
        <v>100</v>
      </c>
      <c r="O21" s="52">
        <v>55</v>
      </c>
      <c r="P21" s="49">
        <f t="shared" si="5"/>
        <v>100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9" customHeight="1" x14ac:dyDescent="0.3">
      <c r="A22" s="55">
        <v>6</v>
      </c>
      <c r="B22" s="56" t="s">
        <v>29</v>
      </c>
      <c r="C22" s="44" t="s">
        <v>29</v>
      </c>
      <c r="D22" s="45">
        <v>15990</v>
      </c>
      <c r="E22" s="46">
        <f t="shared" si="0"/>
        <v>431.73</v>
      </c>
      <c r="F22" s="47">
        <f>20%*$F$34/1000*'[1]58'!D22</f>
        <v>200.97120000000004</v>
      </c>
      <c r="G22" s="48">
        <v>100</v>
      </c>
      <c r="H22" s="49">
        <f t="shared" si="1"/>
        <v>23.162624788641047</v>
      </c>
      <c r="I22" s="50">
        <v>24</v>
      </c>
      <c r="J22" s="49">
        <f t="shared" si="2"/>
        <v>11.942009601375716</v>
      </c>
      <c r="K22" s="51">
        <v>97</v>
      </c>
      <c r="L22" s="49">
        <f t="shared" si="3"/>
        <v>97</v>
      </c>
      <c r="M22" s="48">
        <v>23</v>
      </c>
      <c r="N22" s="49">
        <f t="shared" si="4"/>
        <v>95.833333333333343</v>
      </c>
      <c r="O22" s="52">
        <v>24</v>
      </c>
      <c r="P22" s="49">
        <f t="shared" si="5"/>
        <v>100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9" customHeight="1" x14ac:dyDescent="0.3">
      <c r="A23" s="53"/>
      <c r="B23" s="54"/>
      <c r="C23" s="44" t="s">
        <v>30</v>
      </c>
      <c r="D23" s="45">
        <v>13399</v>
      </c>
      <c r="E23" s="46">
        <f t="shared" si="0"/>
        <v>361.77299999999997</v>
      </c>
      <c r="F23" s="47">
        <f>20%*$F$34/1000*'[1]58'!D23</f>
        <v>186.30300000000003</v>
      </c>
      <c r="G23" s="48">
        <v>65</v>
      </c>
      <c r="H23" s="49">
        <f t="shared" si="1"/>
        <v>17.967067746902067</v>
      </c>
      <c r="I23" s="50">
        <v>21</v>
      </c>
      <c r="J23" s="49">
        <f t="shared" si="2"/>
        <v>11.271960193877714</v>
      </c>
      <c r="K23" s="51">
        <v>35</v>
      </c>
      <c r="L23" s="49">
        <f t="shared" si="3"/>
        <v>53.846153846153847</v>
      </c>
      <c r="M23" s="48">
        <v>21</v>
      </c>
      <c r="N23" s="49">
        <f t="shared" si="4"/>
        <v>100</v>
      </c>
      <c r="O23" s="52">
        <v>21</v>
      </c>
      <c r="P23" s="49">
        <f t="shared" si="5"/>
        <v>100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9" customHeight="1" x14ac:dyDescent="0.3">
      <c r="A24" s="55">
        <v>7</v>
      </c>
      <c r="B24" s="56" t="s">
        <v>31</v>
      </c>
      <c r="C24" s="44" t="s">
        <v>31</v>
      </c>
      <c r="D24" s="45">
        <v>19504</v>
      </c>
      <c r="E24" s="46">
        <f t="shared" si="0"/>
        <v>526.60799999999995</v>
      </c>
      <c r="F24" s="47">
        <f>20%*$F$34/1000*'[1]58'!D24</f>
        <v>289.65480000000002</v>
      </c>
      <c r="G24" s="48">
        <v>212</v>
      </c>
      <c r="H24" s="49">
        <f t="shared" si="1"/>
        <v>40.257648953301135</v>
      </c>
      <c r="I24" s="50">
        <v>65</v>
      </c>
      <c r="J24" s="49">
        <f t="shared" si="2"/>
        <v>22.440505042554101</v>
      </c>
      <c r="K24" s="51">
        <v>67</v>
      </c>
      <c r="L24" s="49">
        <f t="shared" si="3"/>
        <v>31.60377358490566</v>
      </c>
      <c r="M24" s="48">
        <v>42</v>
      </c>
      <c r="N24" s="49">
        <f t="shared" si="4"/>
        <v>64.615384615384613</v>
      </c>
      <c r="O24" s="52">
        <v>65</v>
      </c>
      <c r="P24" s="49">
        <f t="shared" si="5"/>
        <v>100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9" customHeight="1" x14ac:dyDescent="0.3">
      <c r="A25" s="53"/>
      <c r="B25" s="54"/>
      <c r="C25" s="44" t="s">
        <v>32</v>
      </c>
      <c r="D25" s="45">
        <v>10918</v>
      </c>
      <c r="E25" s="46">
        <f t="shared" si="0"/>
        <v>294.786</v>
      </c>
      <c r="F25" s="47">
        <f>20%*$F$34/1000*'[1]58'!D25</f>
        <v>150.05400000000003</v>
      </c>
      <c r="G25" s="48">
        <v>172</v>
      </c>
      <c r="H25" s="49">
        <f t="shared" si="1"/>
        <v>58.347411342465385</v>
      </c>
      <c r="I25" s="50">
        <v>33</v>
      </c>
      <c r="J25" s="49">
        <f t="shared" si="2"/>
        <v>21.992082850173933</v>
      </c>
      <c r="K25" s="51">
        <v>157</v>
      </c>
      <c r="L25" s="49">
        <f t="shared" si="3"/>
        <v>91.279069767441854</v>
      </c>
      <c r="M25" s="48">
        <v>33</v>
      </c>
      <c r="N25" s="49">
        <f t="shared" si="4"/>
        <v>100</v>
      </c>
      <c r="O25" s="52">
        <v>33</v>
      </c>
      <c r="P25" s="49">
        <f t="shared" si="5"/>
        <v>100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9" customHeight="1" x14ac:dyDescent="0.3">
      <c r="A26" s="55">
        <v>8</v>
      </c>
      <c r="B26" s="56" t="s">
        <v>33</v>
      </c>
      <c r="C26" s="44" t="s">
        <v>33</v>
      </c>
      <c r="D26" s="45">
        <v>21326</v>
      </c>
      <c r="E26" s="46">
        <f t="shared" si="0"/>
        <v>575.80200000000002</v>
      </c>
      <c r="F26" s="47">
        <f>20%*$F$34/1000*'[1]58'!D26</f>
        <v>356.92620000000005</v>
      </c>
      <c r="G26" s="48">
        <v>231</v>
      </c>
      <c r="H26" s="49">
        <f t="shared" si="1"/>
        <v>40.117957214459139</v>
      </c>
      <c r="I26" s="50">
        <v>50</v>
      </c>
      <c r="J26" s="49">
        <f t="shared" si="2"/>
        <v>14.008498115296661</v>
      </c>
      <c r="K26" s="51">
        <v>50</v>
      </c>
      <c r="L26" s="49">
        <f t="shared" si="3"/>
        <v>21.645021645021643</v>
      </c>
      <c r="M26" s="48">
        <v>33</v>
      </c>
      <c r="N26" s="49">
        <f t="shared" si="4"/>
        <v>66</v>
      </c>
      <c r="O26" s="52">
        <v>49</v>
      </c>
      <c r="P26" s="49">
        <f t="shared" si="5"/>
        <v>98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9" customHeight="1" x14ac:dyDescent="0.3">
      <c r="A27" s="42"/>
      <c r="B27" s="43"/>
      <c r="C27" s="44" t="s">
        <v>34</v>
      </c>
      <c r="D27" s="45">
        <v>19765</v>
      </c>
      <c r="E27" s="46">
        <f t="shared" si="0"/>
        <v>533.65499999999997</v>
      </c>
      <c r="F27" s="47">
        <f>20%*$F$34/1000*'[1]58'!D27</f>
        <v>318.82260000000008</v>
      </c>
      <c r="G27" s="48">
        <v>44</v>
      </c>
      <c r="H27" s="49">
        <f t="shared" si="1"/>
        <v>8.2450272179591693</v>
      </c>
      <c r="I27" s="50">
        <v>13</v>
      </c>
      <c r="J27" s="49">
        <f t="shared" si="2"/>
        <v>4.0775026613546208</v>
      </c>
      <c r="K27" s="51">
        <v>40</v>
      </c>
      <c r="L27" s="49">
        <f t="shared" si="3"/>
        <v>90.909090909090907</v>
      </c>
      <c r="M27" s="48">
        <v>11</v>
      </c>
      <c r="N27" s="49">
        <f t="shared" si="4"/>
        <v>84.615384615384613</v>
      </c>
      <c r="O27" s="52">
        <v>11</v>
      </c>
      <c r="P27" s="49">
        <f t="shared" si="5"/>
        <v>84.615384615384613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9" customHeight="1" x14ac:dyDescent="0.3">
      <c r="A28" s="53"/>
      <c r="B28" s="54"/>
      <c r="C28" s="44" t="s">
        <v>35</v>
      </c>
      <c r="D28" s="45">
        <v>12102</v>
      </c>
      <c r="E28" s="46">
        <f t="shared" si="0"/>
        <v>326.75400000000002</v>
      </c>
      <c r="F28" s="47">
        <f>20%*$F$34/1000*'[1]58'!D28</f>
        <v>198.44220000000004</v>
      </c>
      <c r="G28" s="48">
        <v>82</v>
      </c>
      <c r="H28" s="49">
        <f t="shared" si="1"/>
        <v>25.09533165623068</v>
      </c>
      <c r="I28" s="50">
        <v>15</v>
      </c>
      <c r="J28" s="49">
        <f t="shared" si="2"/>
        <v>7.5588760858325488</v>
      </c>
      <c r="K28" s="51">
        <v>51</v>
      </c>
      <c r="L28" s="49">
        <f t="shared" si="3"/>
        <v>62.195121951219512</v>
      </c>
      <c r="M28" s="48">
        <v>10</v>
      </c>
      <c r="N28" s="49">
        <f t="shared" si="4"/>
        <v>66.666666666666657</v>
      </c>
      <c r="O28" s="52">
        <v>10</v>
      </c>
      <c r="P28" s="49">
        <f t="shared" si="5"/>
        <v>66.666666666666657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9" customHeight="1" x14ac:dyDescent="0.3">
      <c r="A29" s="55">
        <v>9</v>
      </c>
      <c r="B29" s="56" t="s">
        <v>36</v>
      </c>
      <c r="C29" s="44" t="s">
        <v>37</v>
      </c>
      <c r="D29" s="45">
        <v>27925</v>
      </c>
      <c r="E29" s="46">
        <f t="shared" si="0"/>
        <v>753.97500000000002</v>
      </c>
      <c r="F29" s="47">
        <f>20%*$F$34/1000*'[1]58'!D29</f>
        <v>476.1264000000001</v>
      </c>
      <c r="G29" s="48">
        <v>373</v>
      </c>
      <c r="H29" s="49">
        <f t="shared" si="1"/>
        <v>49.47113631088564</v>
      </c>
      <c r="I29" s="50">
        <v>141</v>
      </c>
      <c r="J29" s="49">
        <f t="shared" si="2"/>
        <v>29.61398485780246</v>
      </c>
      <c r="K29" s="51">
        <v>370</v>
      </c>
      <c r="L29" s="49">
        <f t="shared" si="3"/>
        <v>99.195710455764072</v>
      </c>
      <c r="M29" s="48">
        <v>140</v>
      </c>
      <c r="N29" s="49">
        <f t="shared" si="4"/>
        <v>99.290780141843967</v>
      </c>
      <c r="O29" s="52">
        <v>138</v>
      </c>
      <c r="P29" s="49">
        <f t="shared" si="5"/>
        <v>97.872340425531917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9" customHeight="1" x14ac:dyDescent="0.3">
      <c r="A30" s="42"/>
      <c r="B30" s="43"/>
      <c r="C30" s="44" t="s">
        <v>38</v>
      </c>
      <c r="D30" s="45">
        <v>14579</v>
      </c>
      <c r="E30" s="46">
        <f t="shared" si="0"/>
        <v>393.63299999999998</v>
      </c>
      <c r="F30" s="47">
        <f>20%*$F$34/1000*'[1]58'!D30</f>
        <v>224.23800000000003</v>
      </c>
      <c r="G30" s="48">
        <v>216</v>
      </c>
      <c r="H30" s="49">
        <f t="shared" si="1"/>
        <v>54.873448110295634</v>
      </c>
      <c r="I30" s="50">
        <v>65</v>
      </c>
      <c r="J30" s="49">
        <f t="shared" si="2"/>
        <v>28.987058393314243</v>
      </c>
      <c r="K30" s="51">
        <v>216</v>
      </c>
      <c r="L30" s="49">
        <f t="shared" si="3"/>
        <v>100</v>
      </c>
      <c r="M30" s="48">
        <v>65</v>
      </c>
      <c r="N30" s="49">
        <f t="shared" si="4"/>
        <v>100</v>
      </c>
      <c r="O30" s="52">
        <v>65</v>
      </c>
      <c r="P30" s="49">
        <f t="shared" si="5"/>
        <v>100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9" customHeight="1" x14ac:dyDescent="0.3">
      <c r="A31" s="59"/>
      <c r="B31" s="60"/>
      <c r="C31" s="44" t="s">
        <v>39</v>
      </c>
      <c r="D31" s="45">
        <v>14237</v>
      </c>
      <c r="E31" s="46">
        <f t="shared" si="0"/>
        <v>384.399</v>
      </c>
      <c r="F31" s="47">
        <f>20%*$F$34/1000*'[1]58'!D31</f>
        <v>241.77240000000003</v>
      </c>
      <c r="G31" s="48">
        <v>27</v>
      </c>
      <c r="H31" s="49">
        <f t="shared" si="1"/>
        <v>7.0239516752124738</v>
      </c>
      <c r="I31" s="50">
        <v>3</v>
      </c>
      <c r="J31" s="61">
        <f>I31/F31*100</f>
        <v>1.2408364230160265</v>
      </c>
      <c r="K31" s="51">
        <v>15</v>
      </c>
      <c r="L31" s="49">
        <f t="shared" si="3"/>
        <v>55.555555555555557</v>
      </c>
      <c r="M31" s="48">
        <v>2</v>
      </c>
      <c r="N31" s="49">
        <f t="shared" si="4"/>
        <v>66.666666666666657</v>
      </c>
      <c r="O31" s="52">
        <v>3</v>
      </c>
      <c r="P31" s="49">
        <f t="shared" si="5"/>
        <v>100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9" customHeight="1" x14ac:dyDescent="0.3">
      <c r="A32" s="55">
        <v>10</v>
      </c>
      <c r="B32" s="56" t="s">
        <v>40</v>
      </c>
      <c r="C32" s="62" t="s">
        <v>41</v>
      </c>
      <c r="D32" s="63">
        <v>45872</v>
      </c>
      <c r="E32" s="64">
        <f t="shared" si="0"/>
        <v>1238.5440000000001</v>
      </c>
      <c r="F32" s="47">
        <f>20%*$F$34/1000*'[1]58'!D32</f>
        <v>720.7650000000001</v>
      </c>
      <c r="G32" s="65">
        <v>389</v>
      </c>
      <c r="H32" s="66">
        <f t="shared" si="1"/>
        <v>31.407846632820469</v>
      </c>
      <c r="I32" s="64">
        <v>155</v>
      </c>
      <c r="J32" s="61">
        <f>I32/F32*100</f>
        <v>21.504928790937402</v>
      </c>
      <c r="K32" s="65">
        <v>369</v>
      </c>
      <c r="L32" s="66">
        <f t="shared" si="3"/>
        <v>94.85861182519281</v>
      </c>
      <c r="M32" s="65">
        <v>147</v>
      </c>
      <c r="N32" s="66">
        <f t="shared" si="4"/>
        <v>94.838709677419359</v>
      </c>
      <c r="O32" s="65">
        <v>135</v>
      </c>
      <c r="P32" s="66">
        <f t="shared" si="5"/>
        <v>87.096774193548384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3">
      <c r="A33" s="67" t="s">
        <v>42</v>
      </c>
      <c r="B33" s="68"/>
      <c r="C33" s="69"/>
      <c r="D33" s="70">
        <f>SUM(D12:D32)</f>
        <v>471688</v>
      </c>
      <c r="E33" s="70">
        <f>SUM(E12:E32)</f>
        <v>12735.576000000001</v>
      </c>
      <c r="F33" s="71">
        <f>SUM(F12:F32)</f>
        <v>7493.0898000000025</v>
      </c>
      <c r="G33" s="72">
        <f>SUM(G12:G32)</f>
        <v>4439</v>
      </c>
      <c r="H33" s="73">
        <f>G33/E33*100</f>
        <v>34.855117664093086</v>
      </c>
      <c r="I33" s="70">
        <f>SUM(I12:I32)</f>
        <v>1743</v>
      </c>
      <c r="J33" s="73">
        <f>I33/F33*100</f>
        <v>23.261432153128599</v>
      </c>
      <c r="K33" s="72">
        <f>SUM(K12:K32)</f>
        <v>3729</v>
      </c>
      <c r="L33" s="73">
        <f>K33/G33*100</f>
        <v>84.005406623113316</v>
      </c>
      <c r="M33" s="72">
        <f>SUM(M12:M32)</f>
        <v>1625</v>
      </c>
      <c r="N33" s="73">
        <f>M33/I33*100</f>
        <v>93.230063109581181</v>
      </c>
      <c r="O33" s="72">
        <f>SUM(O12:O32)</f>
        <v>1668</v>
      </c>
      <c r="P33" s="73">
        <f>O33/I33*100</f>
        <v>95.697074010327015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thickBot="1" x14ac:dyDescent="0.35">
      <c r="A34" s="74" t="s">
        <v>43</v>
      </c>
      <c r="B34" s="75"/>
      <c r="C34" s="75"/>
      <c r="D34" s="76"/>
      <c r="E34" s="77">
        <v>270</v>
      </c>
      <c r="F34" s="77">
        <v>843</v>
      </c>
      <c r="G34" s="78"/>
      <c r="H34" s="79"/>
      <c r="I34" s="78"/>
      <c r="J34" s="79"/>
      <c r="K34" s="78"/>
      <c r="L34" s="79"/>
      <c r="M34" s="78"/>
      <c r="N34" s="79"/>
      <c r="O34" s="78"/>
      <c r="P34" s="8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81" t="s">
        <v>44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81" t="s">
        <v>45</v>
      </c>
      <c r="B37" s="82" t="s">
        <v>46</v>
      </c>
      <c r="C37" s="81"/>
      <c r="D37" s="81"/>
      <c r="E37" s="81"/>
      <c r="F37" s="81"/>
      <c r="G37" s="81"/>
      <c r="H37" s="81"/>
      <c r="I37" s="81"/>
      <c r="J37" s="81"/>
      <c r="K37" s="8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81"/>
      <c r="B38" s="82" t="s">
        <v>47</v>
      </c>
      <c r="C38" s="81"/>
      <c r="D38" s="81"/>
      <c r="E38" s="81"/>
      <c r="F38" s="81"/>
      <c r="G38" s="81"/>
      <c r="H38" s="81"/>
      <c r="I38" s="81"/>
      <c r="J38" s="81"/>
      <c r="K38" s="8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4" x14ac:dyDescent="0.3">
      <c r="A39" s="81"/>
      <c r="B39" s="81" t="s">
        <v>48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7">
    <mergeCell ref="K8:N8"/>
    <mergeCell ref="O8:P8"/>
    <mergeCell ref="G9:H9"/>
    <mergeCell ref="I9:J9"/>
    <mergeCell ref="K9:L9"/>
    <mergeCell ref="M9:N9"/>
    <mergeCell ref="O9:P9"/>
    <mergeCell ref="A3:P3"/>
    <mergeCell ref="A4:P4"/>
    <mergeCell ref="A5:P5"/>
    <mergeCell ref="A7:A10"/>
    <mergeCell ref="B7:B10"/>
    <mergeCell ref="C7:C10"/>
    <mergeCell ref="D7:D10"/>
    <mergeCell ref="E7:F9"/>
    <mergeCell ref="G7:P7"/>
    <mergeCell ref="G8:J8"/>
  </mergeCells>
  <pageMargins left="0.47" right="0.36" top="0.54" bottom="0.5" header="0" footer="0"/>
  <pageSetup paperSize="9" scale="6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2024-10-21T07:04:44Z</dcterms:created>
  <dcterms:modified xsi:type="dcterms:W3CDTF">2024-10-21T07:05:02Z</dcterms:modified>
</cp:coreProperties>
</file>