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9 CAKUPAN IMUNISASI DPT-HB-Hib 3, POLIO 4, CAMPAKMR, DAN IMUNISASI DASAR LENGKAP PADA BAYI MENURUT JENIS KELAMIN\"/>
    </mc:Choice>
  </mc:AlternateContent>
  <xr:revisionPtr revIDLastSave="0" documentId="13_ncr:1_{F0EED919-1900-4505-95D9-A7686A4850E5}" xr6:coauthVersionLast="47" xr6:coauthVersionMax="47" xr10:uidLastSave="{00000000-0000-0000-0000-000000000000}"/>
  <bookViews>
    <workbookView xWindow="-108" yWindow="-108" windowWidth="23256" windowHeight="12456" xr2:uid="{E410A070-AE24-4364-A185-67C3299029DB}"/>
  </bookViews>
  <sheets>
    <sheet name="2021" sheetId="1" r:id="rId1"/>
  </sheets>
  <externalReferences>
    <externalReference r:id="rId2"/>
  </externalReferences>
  <definedNames>
    <definedName name="_xlnm.Print_Area" localSheetId="0">'2021'!$A$1:$AD$43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AB32" i="1" s="1"/>
  <c r="Y32" i="1"/>
  <c r="Z32" i="1" s="1"/>
  <c r="U32" i="1"/>
  <c r="V32" i="1" s="1"/>
  <c r="S32" i="1"/>
  <c r="T32" i="1" s="1"/>
  <c r="O32" i="1"/>
  <c r="P32" i="1" s="1"/>
  <c r="M32" i="1"/>
  <c r="N32" i="1" s="1"/>
  <c r="I32" i="1"/>
  <c r="J32" i="1" s="1"/>
  <c r="G32" i="1"/>
  <c r="H32" i="1" s="1"/>
  <c r="E32" i="1"/>
  <c r="D32" i="1"/>
  <c r="AC31" i="1"/>
  <c r="AF31" i="1" s="1"/>
  <c r="AB31" i="1"/>
  <c r="Z31" i="1"/>
  <c r="W31" i="1"/>
  <c r="X31" i="1" s="1"/>
  <c r="V31" i="1"/>
  <c r="T31" i="1"/>
  <c r="Q31" i="1"/>
  <c r="R31" i="1" s="1"/>
  <c r="P31" i="1"/>
  <c r="N31" i="1"/>
  <c r="K31" i="1"/>
  <c r="L31" i="1" s="1"/>
  <c r="J31" i="1"/>
  <c r="H31" i="1"/>
  <c r="F31" i="1"/>
  <c r="C31" i="1"/>
  <c r="B31" i="1"/>
  <c r="A31" i="1"/>
  <c r="AC30" i="1"/>
  <c r="AD30" i="1" s="1"/>
  <c r="AB30" i="1"/>
  <c r="Z30" i="1"/>
  <c r="W30" i="1"/>
  <c r="X30" i="1" s="1"/>
  <c r="V30" i="1"/>
  <c r="T30" i="1"/>
  <c r="Q30" i="1"/>
  <c r="R30" i="1" s="1"/>
  <c r="P30" i="1"/>
  <c r="N30" i="1"/>
  <c r="K30" i="1"/>
  <c r="L30" i="1" s="1"/>
  <c r="J30" i="1"/>
  <c r="H30" i="1"/>
  <c r="F30" i="1"/>
  <c r="C30" i="1"/>
  <c r="AF29" i="1"/>
  <c r="AC29" i="1"/>
  <c r="AD29" i="1" s="1"/>
  <c r="AB29" i="1"/>
  <c r="Z29" i="1"/>
  <c r="X29" i="1"/>
  <c r="W29" i="1"/>
  <c r="V29" i="1"/>
  <c r="T29" i="1"/>
  <c r="Q29" i="1"/>
  <c r="R29" i="1" s="1"/>
  <c r="P29" i="1"/>
  <c r="N29" i="1"/>
  <c r="L29" i="1"/>
  <c r="K29" i="1"/>
  <c r="J29" i="1"/>
  <c r="H29" i="1"/>
  <c r="F29" i="1"/>
  <c r="C29" i="1"/>
  <c r="B29" i="1"/>
  <c r="A29" i="1"/>
  <c r="AC28" i="1"/>
  <c r="AB28" i="1"/>
  <c r="Z28" i="1"/>
  <c r="W28" i="1"/>
  <c r="X28" i="1" s="1"/>
  <c r="V28" i="1"/>
  <c r="T28" i="1"/>
  <c r="Q28" i="1"/>
  <c r="P28" i="1"/>
  <c r="N28" i="1"/>
  <c r="K28" i="1"/>
  <c r="L28" i="1" s="1"/>
  <c r="J28" i="1"/>
  <c r="H28" i="1"/>
  <c r="F28" i="1"/>
  <c r="R28" i="1" s="1"/>
  <c r="C28" i="1"/>
  <c r="AC27" i="1"/>
  <c r="AB27" i="1"/>
  <c r="Z27" i="1"/>
  <c r="W27" i="1"/>
  <c r="X27" i="1" s="1"/>
  <c r="V27" i="1"/>
  <c r="T27" i="1"/>
  <c r="Q27" i="1"/>
  <c r="P27" i="1"/>
  <c r="N27" i="1"/>
  <c r="K27" i="1"/>
  <c r="L27" i="1" s="1"/>
  <c r="J27" i="1"/>
  <c r="H27" i="1"/>
  <c r="F27" i="1"/>
  <c r="AD27" i="1" s="1"/>
  <c r="C27" i="1"/>
  <c r="AC26" i="1"/>
  <c r="AF27" i="1" s="1"/>
  <c r="AB26" i="1"/>
  <c r="Z26" i="1"/>
  <c r="W26" i="1"/>
  <c r="X26" i="1" s="1"/>
  <c r="V26" i="1"/>
  <c r="T26" i="1"/>
  <c r="Q26" i="1"/>
  <c r="R26" i="1" s="1"/>
  <c r="P26" i="1"/>
  <c r="N26" i="1"/>
  <c r="K26" i="1"/>
  <c r="L26" i="1" s="1"/>
  <c r="J26" i="1"/>
  <c r="H26" i="1"/>
  <c r="F26" i="1"/>
  <c r="C26" i="1"/>
  <c r="B26" i="1"/>
  <c r="A26" i="1"/>
  <c r="AC25" i="1"/>
  <c r="AF25" i="1" s="1"/>
  <c r="AB25" i="1"/>
  <c r="Z25" i="1"/>
  <c r="W25" i="1"/>
  <c r="X25" i="1" s="1"/>
  <c r="V25" i="1"/>
  <c r="T25" i="1"/>
  <c r="Q25" i="1"/>
  <c r="R25" i="1" s="1"/>
  <c r="P25" i="1"/>
  <c r="N25" i="1"/>
  <c r="K25" i="1"/>
  <c r="L25" i="1" s="1"/>
  <c r="J25" i="1"/>
  <c r="H25" i="1"/>
  <c r="F25" i="1"/>
  <c r="C25" i="1"/>
  <c r="AC24" i="1"/>
  <c r="AD24" i="1" s="1"/>
  <c r="AB24" i="1"/>
  <c r="Z24" i="1"/>
  <c r="X24" i="1"/>
  <c r="W24" i="1"/>
  <c r="V24" i="1"/>
  <c r="T24" i="1"/>
  <c r="Q24" i="1"/>
  <c r="R24" i="1" s="1"/>
  <c r="P24" i="1"/>
  <c r="N24" i="1"/>
  <c r="L24" i="1"/>
  <c r="K24" i="1"/>
  <c r="J24" i="1"/>
  <c r="H24" i="1"/>
  <c r="F24" i="1"/>
  <c r="C24" i="1"/>
  <c r="B24" i="1"/>
  <c r="A24" i="1"/>
  <c r="AF23" i="1"/>
  <c r="AC23" i="1"/>
  <c r="AD23" i="1" s="1"/>
  <c r="AB23" i="1"/>
  <c r="Z23" i="1"/>
  <c r="W23" i="1"/>
  <c r="X23" i="1" s="1"/>
  <c r="V23" i="1"/>
  <c r="T23" i="1"/>
  <c r="Q23" i="1"/>
  <c r="R23" i="1" s="1"/>
  <c r="P23" i="1"/>
  <c r="N23" i="1"/>
  <c r="K23" i="1"/>
  <c r="L23" i="1" s="1"/>
  <c r="J23" i="1"/>
  <c r="H23" i="1"/>
  <c r="F23" i="1"/>
  <c r="C23" i="1"/>
  <c r="AC22" i="1"/>
  <c r="AB22" i="1"/>
  <c r="Z22" i="1"/>
  <c r="W22" i="1"/>
  <c r="W32" i="1" s="1"/>
  <c r="V22" i="1"/>
  <c r="T22" i="1"/>
  <c r="Q22" i="1"/>
  <c r="P22" i="1"/>
  <c r="N22" i="1"/>
  <c r="K22" i="1"/>
  <c r="L22" i="1" s="1"/>
  <c r="J22" i="1"/>
  <c r="H22" i="1"/>
  <c r="F22" i="1"/>
  <c r="AD22" i="1" s="1"/>
  <c r="C22" i="1"/>
  <c r="B22" i="1"/>
  <c r="A22" i="1"/>
  <c r="AF21" i="1"/>
  <c r="AC21" i="1"/>
  <c r="AB21" i="1"/>
  <c r="Z21" i="1"/>
  <c r="W21" i="1"/>
  <c r="X21" i="1" s="1"/>
  <c r="V21" i="1"/>
  <c r="T21" i="1"/>
  <c r="Q21" i="1"/>
  <c r="P21" i="1"/>
  <c r="N21" i="1"/>
  <c r="K21" i="1"/>
  <c r="L21" i="1" s="1"/>
  <c r="J21" i="1"/>
  <c r="H21" i="1"/>
  <c r="F21" i="1"/>
  <c r="AD21" i="1" s="1"/>
  <c r="C21" i="1"/>
  <c r="B21" i="1"/>
  <c r="A21" i="1"/>
  <c r="AC20" i="1"/>
  <c r="AD20" i="1" s="1"/>
  <c r="AB20" i="1"/>
  <c r="Z20" i="1"/>
  <c r="X20" i="1"/>
  <c r="W20" i="1"/>
  <c r="V20" i="1"/>
  <c r="T20" i="1"/>
  <c r="Q20" i="1"/>
  <c r="R20" i="1" s="1"/>
  <c r="P20" i="1"/>
  <c r="N20" i="1"/>
  <c r="L20" i="1"/>
  <c r="K20" i="1"/>
  <c r="J20" i="1"/>
  <c r="H20" i="1"/>
  <c r="F20" i="1"/>
  <c r="C20" i="1"/>
  <c r="AC19" i="1"/>
  <c r="AF19" i="1" s="1"/>
  <c r="AB19" i="1"/>
  <c r="Z19" i="1"/>
  <c r="W19" i="1"/>
  <c r="V19" i="1"/>
  <c r="T19" i="1"/>
  <c r="Q19" i="1"/>
  <c r="R19" i="1" s="1"/>
  <c r="P19" i="1"/>
  <c r="N19" i="1"/>
  <c r="K19" i="1"/>
  <c r="J19" i="1"/>
  <c r="H19" i="1"/>
  <c r="F19" i="1"/>
  <c r="X19" i="1" s="1"/>
  <c r="C19" i="1"/>
  <c r="AC18" i="1"/>
  <c r="AD18" i="1" s="1"/>
  <c r="AB18" i="1"/>
  <c r="Z18" i="1"/>
  <c r="X18" i="1"/>
  <c r="W18" i="1"/>
  <c r="V18" i="1"/>
  <c r="T18" i="1"/>
  <c r="Q18" i="1"/>
  <c r="R18" i="1" s="1"/>
  <c r="P18" i="1"/>
  <c r="N18" i="1"/>
  <c r="L18" i="1"/>
  <c r="K18" i="1"/>
  <c r="J18" i="1"/>
  <c r="H18" i="1"/>
  <c r="F18" i="1"/>
  <c r="C18" i="1"/>
  <c r="B18" i="1"/>
  <c r="A18" i="1"/>
  <c r="AC17" i="1"/>
  <c r="AF17" i="1" s="1"/>
  <c r="AB17" i="1"/>
  <c r="Z17" i="1"/>
  <c r="W17" i="1"/>
  <c r="X17" i="1" s="1"/>
  <c r="V17" i="1"/>
  <c r="T17" i="1"/>
  <c r="Q17" i="1"/>
  <c r="R17" i="1" s="1"/>
  <c r="P17" i="1"/>
  <c r="N17" i="1"/>
  <c r="K17" i="1"/>
  <c r="L17" i="1" s="1"/>
  <c r="J17" i="1"/>
  <c r="H17" i="1"/>
  <c r="F17" i="1"/>
  <c r="C17" i="1"/>
  <c r="B17" i="1"/>
  <c r="A17" i="1"/>
  <c r="AC16" i="1"/>
  <c r="AD16" i="1" s="1"/>
  <c r="AB16" i="1"/>
  <c r="Z16" i="1"/>
  <c r="W16" i="1"/>
  <c r="X16" i="1" s="1"/>
  <c r="V16" i="1"/>
  <c r="T16" i="1"/>
  <c r="Q16" i="1"/>
  <c r="R16" i="1" s="1"/>
  <c r="P16" i="1"/>
  <c r="N16" i="1"/>
  <c r="K16" i="1"/>
  <c r="L16" i="1" s="1"/>
  <c r="J16" i="1"/>
  <c r="H16" i="1"/>
  <c r="F16" i="1"/>
  <c r="C16" i="1"/>
  <c r="AC15" i="1"/>
  <c r="AF15" i="1" s="1"/>
  <c r="AB15" i="1"/>
  <c r="Z15" i="1"/>
  <c r="W15" i="1"/>
  <c r="X15" i="1" s="1"/>
  <c r="V15" i="1"/>
  <c r="T15" i="1"/>
  <c r="Q15" i="1"/>
  <c r="P15" i="1"/>
  <c r="N15" i="1"/>
  <c r="K15" i="1"/>
  <c r="L15" i="1" s="1"/>
  <c r="J15" i="1"/>
  <c r="H15" i="1"/>
  <c r="F15" i="1"/>
  <c r="AD15" i="1" s="1"/>
  <c r="C15" i="1"/>
  <c r="B15" i="1"/>
  <c r="A15" i="1"/>
  <c r="AC14" i="1"/>
  <c r="AD14" i="1" s="1"/>
  <c r="AB14" i="1"/>
  <c r="Z14" i="1"/>
  <c r="X14" i="1"/>
  <c r="W14" i="1"/>
  <c r="V14" i="1"/>
  <c r="T14" i="1"/>
  <c r="Q14" i="1"/>
  <c r="R14" i="1" s="1"/>
  <c r="P14" i="1"/>
  <c r="N14" i="1"/>
  <c r="L14" i="1"/>
  <c r="K14" i="1"/>
  <c r="J14" i="1"/>
  <c r="H14" i="1"/>
  <c r="F14" i="1"/>
  <c r="C14" i="1"/>
  <c r="AC13" i="1"/>
  <c r="AD13" i="1" s="1"/>
  <c r="AB13" i="1"/>
  <c r="Z13" i="1"/>
  <c r="X13" i="1"/>
  <c r="W13" i="1"/>
  <c r="V13" i="1"/>
  <c r="T13" i="1"/>
  <c r="Q13" i="1"/>
  <c r="R13" i="1" s="1"/>
  <c r="P13" i="1"/>
  <c r="N13" i="1"/>
  <c r="L13" i="1"/>
  <c r="K13" i="1"/>
  <c r="J13" i="1"/>
  <c r="H13" i="1"/>
  <c r="F13" i="1"/>
  <c r="C13" i="1"/>
  <c r="AC12" i="1"/>
  <c r="AC32" i="1" s="1"/>
  <c r="AB12" i="1"/>
  <c r="Z12" i="1"/>
  <c r="W12" i="1"/>
  <c r="X12" i="1" s="1"/>
  <c r="V12" i="1"/>
  <c r="T12" i="1"/>
  <c r="Q12" i="1"/>
  <c r="Q32" i="1" s="1"/>
  <c r="P12" i="1"/>
  <c r="N12" i="1"/>
  <c r="K12" i="1"/>
  <c r="L12" i="1" s="1"/>
  <c r="J12" i="1"/>
  <c r="H12" i="1"/>
  <c r="F12" i="1"/>
  <c r="F32" i="1" s="1"/>
  <c r="C12" i="1"/>
  <c r="B12" i="1"/>
  <c r="A12" i="1"/>
  <c r="N5" i="1"/>
  <c r="M5" i="1"/>
  <c r="N4" i="1"/>
  <c r="M4" i="1"/>
  <c r="AD32" i="1" l="1"/>
  <c r="R32" i="1"/>
  <c r="X32" i="1"/>
  <c r="AD19" i="1"/>
  <c r="X22" i="1"/>
  <c r="R12" i="1"/>
  <c r="AD12" i="1"/>
  <c r="AD17" i="1"/>
  <c r="R15" i="1"/>
  <c r="AD26" i="1"/>
  <c r="AD31" i="1"/>
  <c r="K32" i="1"/>
  <c r="L32" i="1" s="1"/>
  <c r="R21" i="1"/>
  <c r="AF13" i="1"/>
  <c r="L19" i="1"/>
  <c r="R22" i="1"/>
  <c r="R27" i="1"/>
  <c r="AD28" i="1"/>
  <c r="AD25" i="1"/>
</calcChain>
</file>

<file path=xl/sharedStrings.xml><?xml version="1.0" encoding="utf-8"?>
<sst xmlns="http://schemas.openxmlformats.org/spreadsheetml/2006/main" count="91" uniqueCount="58">
  <si>
    <t>TABEL  39</t>
  </si>
  <si>
    <t>CAKUPAN IMUNISASI DPT-HB-Hib 3, POLIO 4*, CAMPAK/MR, DAN IMUNISASI DASAR LENGKAP PADA BAYI MENURUT JENIS KELAMIN, KECAMATAN, DAN PUSKESMAS</t>
  </si>
  <si>
    <t>NO</t>
  </si>
  <si>
    <t>KECAMATAN</t>
  </si>
  <si>
    <t>PUSKESMAS</t>
  </si>
  <si>
    <r>
      <t xml:space="preserve">JUMLAH BAYI
</t>
    </r>
    <r>
      <rPr>
        <i/>
        <sz val="12"/>
        <rFont val="Arial"/>
        <family val="2"/>
      </rPr>
      <t>(SURVIVING INFANT)</t>
    </r>
  </si>
  <si>
    <t>BAYI DIIMUNISASI</t>
  </si>
  <si>
    <t>DPT-HB-Hib3</t>
  </si>
  <si>
    <t>POLIO 4*</t>
  </si>
  <si>
    <t>CAMPAK/MR</t>
  </si>
  <si>
    <t>IMUNISASI DASAR LENGKAP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</si>
  <si>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</si>
  <si>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</si>
  <si>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</si>
  <si>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</si>
  <si>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</si>
  <si>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</si>
  <si>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</si>
  <si>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</si>
  <si>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</si>
  <si>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</si>
  <si>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</si>
  <si>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</si>
  <si>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</si>
  <si>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</si>
  <si>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</si>
  <si>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</si>
  <si>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</si>
  <si>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</si>
  <si>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</si>
  <si>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</si>
  <si>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</si>
  <si>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</si>
  <si>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</si>
  <si>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</si>
  <si>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</si>
  <si>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</si>
  <si>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</si>
  <si>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</si>
  <si>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</si>
  <si>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</si>
  <si>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</si>
  <si>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</si>
  <si>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</si>
  <si>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</si>
  <si>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</si>
  <si>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</si>
  <si>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JUMLAH (KAB/KOTA)</t>
  </si>
  <si>
    <t>tabel 36</t>
  </si>
  <si>
    <t>Sumber: Seksi Surveilance &amp; Imunisasi</t>
  </si>
  <si>
    <t>s</t>
  </si>
  <si>
    <t>Keterangan:</t>
  </si>
  <si>
    <t>Bulukumba, 25 Maret 2022</t>
  </si>
  <si>
    <t>*khusus untuk provinsi DIY, diisi dengan imunisasi IPV dosis ke 3</t>
  </si>
  <si>
    <t>MR = measles rubella</t>
  </si>
  <si>
    <t>Penanggungn Jawab,</t>
  </si>
  <si>
    <t>Hj. Wahiah, S.Kep,Ners</t>
  </si>
  <si>
    <t>Nip. 19770616 200312 2 007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</si>
</sst>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11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sz val="13"/>
      <name val="Arial"/>
      <family val="2"/>
    </font>
    <font>
      <sz val="13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6" fontId="1" fillId="2" borderId="15" xfId="2" applyNumberFormat="1" applyFont="1" applyFill="1" applyBorder="1" applyAlignment="1">
      <alignment horizontal="center" vertical="center"/>
    </xf>
    <xf numFmtId="166" fontId="1" fillId="2" borderId="14" xfId="2" applyNumberFormat="1" applyFont="1" applyFill="1" applyBorder="1" applyAlignment="1">
      <alignment horizontal="center" vertical="center"/>
    </xf>
    <xf numFmtId="166" fontId="1" fillId="2" borderId="16" xfId="2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1" applyNumberFormat="1" applyFont="1" applyFill="1" applyBorder="1" applyAlignment="1">
      <alignment horizontal="center" vertical="center"/>
    </xf>
    <xf numFmtId="166" fontId="1" fillId="2" borderId="18" xfId="2" applyNumberFormat="1" applyFont="1" applyFill="1" applyBorder="1" applyAlignment="1">
      <alignment horizontal="center" vertical="center"/>
    </xf>
    <xf numFmtId="166" fontId="1" fillId="2" borderId="17" xfId="2" applyNumberFormat="1" applyFont="1" applyFill="1" applyBorder="1" applyAlignment="1">
      <alignment horizontal="center" vertical="center"/>
    </xf>
    <xf numFmtId="166" fontId="1" fillId="2" borderId="19" xfId="2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37" fontId="1" fillId="2" borderId="21" xfId="1" applyNumberFormat="1" applyFont="1" applyFill="1" applyBorder="1" applyAlignment="1">
      <alignment horizontal="center" vertical="center"/>
    </xf>
    <xf numFmtId="166" fontId="1" fillId="2" borderId="21" xfId="2" applyNumberFormat="1" applyFont="1" applyFill="1" applyBorder="1" applyAlignment="1">
      <alignment horizontal="center" vertical="center"/>
    </xf>
    <xf numFmtId="166" fontId="1" fillId="2" borderId="20" xfId="2" applyNumberFormat="1" applyFont="1" applyFill="1" applyBorder="1" applyAlignment="1">
      <alignment horizontal="center" vertical="center"/>
    </xf>
    <xf numFmtId="166" fontId="1" fillId="2" borderId="22" xfId="2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37" fontId="9" fillId="2" borderId="24" xfId="1" applyNumberFormat="1" applyFont="1" applyFill="1" applyBorder="1" applyAlignment="1">
      <alignment horizontal="center" vertical="center"/>
    </xf>
    <xf numFmtId="166" fontId="9" fillId="2" borderId="24" xfId="2" applyNumberFormat="1" applyFont="1" applyFill="1" applyBorder="1" applyAlignment="1">
      <alignment horizontal="center" vertical="center"/>
    </xf>
    <xf numFmtId="166" fontId="9" fillId="2" borderId="23" xfId="2" applyNumberFormat="1" applyFont="1" applyFill="1" applyBorder="1" applyAlignment="1">
      <alignment horizontal="center" vertical="center"/>
    </xf>
    <xf numFmtId="166" fontId="9" fillId="2" borderId="2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Comma [0] 2 2" xfId="1" xr:uid="{FE06864D-0D15-4F35-95F5-EC205430B562}"/>
    <cellStyle name="Comma 10" xfId="2" xr:uid="{863A1244-EFA0-4A7B-9913-4F5F6DABD7A1}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428636-57C4-4471-8E6F-F748D5D1A9D3}" name="Table104" displayName="Table104" ref="A11:AD32" totalsRowShown="0" headerRowDxfId="33" dataDxfId="31" headerRowBorderDxfId="32" tableBorderDxfId="30">
  <autoFilter ref="A11:AD32" xr:uid="{843E8B82-B5D7-474B-B1EB-B02848906D26}"/>
  <tableColumns count="30">
    <tableColumn id="1" xr3:uid="{1F234023-058E-4ADA-B083-1F3019454C95}" name="1" dataDxfId="29"/>
    <tableColumn id="2" xr3:uid="{767C325A-875E-4E7D-A6E2-449B46A11F89}" name="2" dataDxfId="28"/>
    <tableColumn id="3" xr3:uid="{8851F475-449D-481F-97DD-BF2391F8B1F3}" name="3" dataDxfId="27"/>
    <tableColumn id="4" xr3:uid="{BC32D6A2-764E-46AD-A1F9-A1E26B15B000}" name="4" dataDxfId="26" dataCellStyle="Comma [0] 2 2"/>
    <tableColumn id="5" xr3:uid="{072DD1F6-64CD-4E12-B583-0399BC924645}" name="5" dataDxfId="25" dataCellStyle="Comma [0] 2 2"/>
    <tableColumn id="6" xr3:uid="{84662DFB-310E-437F-94A5-A34C15AE91BD}" name="6" dataDxfId="24" dataCellStyle="Comma [0] 2 2"/>
    <tableColumn id="7" xr3:uid="{40192765-4A4A-47D9-B37F-EC2539BCED0E}" name="7" dataDxfId="23" dataCellStyle="Comma [0] 2 2"/>
    <tableColumn id="8" xr3:uid="{C02C5D96-30C9-4574-B3E2-9E4387EE5927}" name="8" dataDxfId="22" dataCellStyle="Comma 10">
      <calculatedColumnFormula>G12/D12*100</calculatedColumnFormula>
    </tableColumn>
    <tableColumn id="9" xr3:uid="{B0940B42-6D37-4F8B-8577-1952093329DF}" name="9" dataDxfId="21" dataCellStyle="Comma [0] 2 2"/>
    <tableColumn id="10" xr3:uid="{441F985D-5EB6-4BBB-ADD6-4AE96FF55439}" name="10" dataDxfId="20" dataCellStyle="Comma 10">
      <calculatedColumnFormula>I12/E12*100</calculatedColumnFormula>
    </tableColumn>
    <tableColumn id="11" xr3:uid="{5271AFC1-471D-4F3F-AECE-4486AEDC0126}" name="11" dataDxfId="19" dataCellStyle="Comma [0] 2 2"/>
    <tableColumn id="12" xr3:uid="{E33E8377-B77D-4802-AFE8-9B84AF9BD588}" name="12" dataDxfId="18" dataCellStyle="Comma 10">
      <calculatedColumnFormula>K12/F12*100</calculatedColumnFormula>
    </tableColumn>
    <tableColumn id="13" xr3:uid="{21736C8B-3795-485A-86A7-67A038B8231C}" name="13" dataDxfId="17" dataCellStyle="Comma [0] 2 2"/>
    <tableColumn id="14" xr3:uid="{03E462F4-79F8-4DFA-8D46-2D8BD8620525}" name="14" dataDxfId="16" dataCellStyle="Comma 10">
      <calculatedColumnFormula>M12/D12*100</calculatedColumnFormula>
    </tableColumn>
    <tableColumn id="15" xr3:uid="{6E91FF35-70DF-4A73-A717-129B2F84A249}" name="15" dataDxfId="15" dataCellStyle="Comma [0] 2 2"/>
    <tableColumn id="16" xr3:uid="{2B6E984B-1F28-45C8-A20F-08795FA37DBB}" name="16" dataDxfId="14" dataCellStyle="Comma 10">
      <calculatedColumnFormula>O12/E12*100</calculatedColumnFormula>
    </tableColumn>
    <tableColumn id="17" xr3:uid="{F0080A3F-EFB5-4EDC-A3CF-9AA62B80B610}" name="17" dataDxfId="13" dataCellStyle="Comma [0] 2 2"/>
    <tableColumn id="18" xr3:uid="{47FD4A2F-FB10-44E0-A0E7-CFFD7BED6C74}" name="18" dataDxfId="12" dataCellStyle="Comma 10">
      <calculatedColumnFormula>Q12/F12*100</calculatedColumnFormula>
    </tableColumn>
    <tableColumn id="19" xr3:uid="{44AB7649-3D8F-4E7E-B40C-6FA92D6B708E}" name="19" dataDxfId="11" dataCellStyle="Comma [0] 2 2"/>
    <tableColumn id="20" xr3:uid="{94FFC3AF-FC4D-4007-8ACD-82D11891EA3E}" name="20" dataDxfId="10" dataCellStyle="Comma 10">
      <calculatedColumnFormula>S12/D12*100</calculatedColumnFormula>
    </tableColumn>
    <tableColumn id="21" xr3:uid="{9BBD3357-D6A9-4C0F-8E0D-696F24FB6742}" name="21" dataDxfId="9" dataCellStyle="Comma [0] 2 2"/>
    <tableColumn id="22" xr3:uid="{3465EE24-0F58-4573-88AA-03D505ED519D}" name="22" dataDxfId="8" dataCellStyle="Comma 10">
      <calculatedColumnFormula>U12/E12*100</calculatedColumnFormula>
    </tableColumn>
    <tableColumn id="23" xr3:uid="{2E6E695F-E584-4D75-AA2C-D8450A2A9A18}" name="23" dataDxfId="7" dataCellStyle="Comma [0] 2 2"/>
    <tableColumn id="24" xr3:uid="{F5E33B7C-CE60-4BC8-B3FD-D6D04BD00891}" name="24" dataDxfId="6" dataCellStyle="Comma 10">
      <calculatedColumnFormula>W12/F12*100</calculatedColumnFormula>
    </tableColumn>
    <tableColumn id="25" xr3:uid="{E115AC04-F3D0-47F0-9E31-70C6992B4ABA}" name="25" dataDxfId="5" dataCellStyle="Comma [0] 2 2"/>
    <tableColumn id="26" xr3:uid="{55791A69-FD5F-4BE2-A290-561DD432CEBE}" name="26" dataDxfId="4" dataCellStyle="Comma 10">
      <calculatedColumnFormula>Y12/D12*100</calculatedColumnFormula>
    </tableColumn>
    <tableColumn id="27" xr3:uid="{06C65C0D-ED80-4894-8699-315E56B62CB5}" name="27" dataDxfId="3" dataCellStyle="Comma [0] 2 2"/>
    <tableColumn id="28" xr3:uid="{45653D99-4139-49F5-A508-A51546138397}" name="28" dataDxfId="2" dataCellStyle="Comma 10">
      <calculatedColumnFormula>AA12/E12*100</calculatedColumnFormula>
    </tableColumn>
    <tableColumn id="29" xr3:uid="{52712A42-E873-4918-AAE5-AC6DAE0FFBE3}" name="29" dataDxfId="1" dataCellStyle="Comma [0] 2 2"/>
    <tableColumn id="30" xr3:uid="{9C1836F3-FD4C-47D3-8B79-DFE5B9357984}" name="30" dataDxfId="0" dataCellStyle="Comma 10">
      <calculatedColumnFormula>AC12/F12*100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A295-14C9-4165-AFD8-417BF105367E}">
  <sheetPr codeName="Sheet33">
    <tabColor theme="4"/>
    <pageSetUpPr fitToPage="1"/>
  </sheetPr>
  <dimension ref="A1:AF45"/>
  <sheetViews>
    <sheetView tabSelected="1" view="pageBreakPreview" topLeftCell="A34" zoomScale="85" zoomScaleNormal="32" zoomScaleSheetLayoutView="85" workbookViewId="0">
      <selection activeCell="D67" sqref="D67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.5546875" style="2" customWidth="1"/>
    <col min="4" max="6" width="8.5546875" style="2" customWidth="1"/>
    <col min="7" max="30" width="9.44140625" style="2" customWidth="1"/>
    <col min="31" max="31" width="9.109375" style="2"/>
    <col min="32" max="32" width="9.109375" style="3"/>
    <col min="33" max="33" width="10.88671875" style="2" bestFit="1" customWidth="1"/>
    <col min="34" max="256" width="9.109375" style="2"/>
    <col min="257" max="257" width="5.6640625" style="2" customWidth="1"/>
    <col min="258" max="258" width="21.6640625" style="2" customWidth="1"/>
    <col min="259" max="259" width="24.5546875" style="2" customWidth="1"/>
    <col min="260" max="262" width="8.5546875" style="2" customWidth="1"/>
    <col min="263" max="286" width="9.44140625" style="2" customWidth="1"/>
    <col min="287" max="288" width="9.109375" style="2"/>
    <col min="289" max="289" width="10.88671875" style="2" bestFit="1" customWidth="1"/>
    <col min="290" max="512" width="9.109375" style="2"/>
    <col min="513" max="513" width="5.6640625" style="2" customWidth="1"/>
    <col min="514" max="514" width="21.6640625" style="2" customWidth="1"/>
    <col min="515" max="515" width="24.5546875" style="2" customWidth="1"/>
    <col min="516" max="518" width="8.5546875" style="2" customWidth="1"/>
    <col min="519" max="542" width="9.44140625" style="2" customWidth="1"/>
    <col min="543" max="544" width="9.109375" style="2"/>
    <col min="545" max="545" width="10.88671875" style="2" bestFit="1" customWidth="1"/>
    <col min="546" max="768" width="9.109375" style="2"/>
    <col min="769" max="769" width="5.6640625" style="2" customWidth="1"/>
    <col min="770" max="770" width="21.6640625" style="2" customWidth="1"/>
    <col min="771" max="771" width="24.5546875" style="2" customWidth="1"/>
    <col min="772" max="774" width="8.5546875" style="2" customWidth="1"/>
    <col min="775" max="798" width="9.44140625" style="2" customWidth="1"/>
    <col min="799" max="800" width="9.109375" style="2"/>
    <col min="801" max="801" width="10.88671875" style="2" bestFit="1" customWidth="1"/>
    <col min="802" max="1024" width="9.109375" style="2"/>
    <col min="1025" max="1025" width="5.6640625" style="2" customWidth="1"/>
    <col min="1026" max="1026" width="21.6640625" style="2" customWidth="1"/>
    <col min="1027" max="1027" width="24.5546875" style="2" customWidth="1"/>
    <col min="1028" max="1030" width="8.5546875" style="2" customWidth="1"/>
    <col min="1031" max="1054" width="9.44140625" style="2" customWidth="1"/>
    <col min="1055" max="1056" width="9.109375" style="2"/>
    <col min="1057" max="1057" width="10.88671875" style="2" bestFit="1" customWidth="1"/>
    <col min="1058" max="1280" width="9.109375" style="2"/>
    <col min="1281" max="1281" width="5.6640625" style="2" customWidth="1"/>
    <col min="1282" max="1282" width="21.6640625" style="2" customWidth="1"/>
    <col min="1283" max="1283" width="24.5546875" style="2" customWidth="1"/>
    <col min="1284" max="1286" width="8.5546875" style="2" customWidth="1"/>
    <col min="1287" max="1310" width="9.44140625" style="2" customWidth="1"/>
    <col min="1311" max="1312" width="9.109375" style="2"/>
    <col min="1313" max="1313" width="10.88671875" style="2" bestFit="1" customWidth="1"/>
    <col min="1314" max="1536" width="9.109375" style="2"/>
    <col min="1537" max="1537" width="5.6640625" style="2" customWidth="1"/>
    <col min="1538" max="1538" width="21.6640625" style="2" customWidth="1"/>
    <col min="1539" max="1539" width="24.5546875" style="2" customWidth="1"/>
    <col min="1540" max="1542" width="8.5546875" style="2" customWidth="1"/>
    <col min="1543" max="1566" width="9.44140625" style="2" customWidth="1"/>
    <col min="1567" max="1568" width="9.109375" style="2"/>
    <col min="1569" max="1569" width="10.88671875" style="2" bestFit="1" customWidth="1"/>
    <col min="1570" max="1792" width="9.109375" style="2"/>
    <col min="1793" max="1793" width="5.6640625" style="2" customWidth="1"/>
    <col min="1794" max="1794" width="21.6640625" style="2" customWidth="1"/>
    <col min="1795" max="1795" width="24.5546875" style="2" customWidth="1"/>
    <col min="1796" max="1798" width="8.5546875" style="2" customWidth="1"/>
    <col min="1799" max="1822" width="9.44140625" style="2" customWidth="1"/>
    <col min="1823" max="1824" width="9.109375" style="2"/>
    <col min="1825" max="1825" width="10.88671875" style="2" bestFit="1" customWidth="1"/>
    <col min="1826" max="2048" width="9.109375" style="2"/>
    <col min="2049" max="2049" width="5.6640625" style="2" customWidth="1"/>
    <col min="2050" max="2050" width="21.6640625" style="2" customWidth="1"/>
    <col min="2051" max="2051" width="24.5546875" style="2" customWidth="1"/>
    <col min="2052" max="2054" width="8.5546875" style="2" customWidth="1"/>
    <col min="2055" max="2078" width="9.44140625" style="2" customWidth="1"/>
    <col min="2079" max="2080" width="9.109375" style="2"/>
    <col min="2081" max="2081" width="10.88671875" style="2" bestFit="1" customWidth="1"/>
    <col min="2082" max="2304" width="9.109375" style="2"/>
    <col min="2305" max="2305" width="5.6640625" style="2" customWidth="1"/>
    <col min="2306" max="2306" width="21.6640625" style="2" customWidth="1"/>
    <col min="2307" max="2307" width="24.5546875" style="2" customWidth="1"/>
    <col min="2308" max="2310" width="8.5546875" style="2" customWidth="1"/>
    <col min="2311" max="2334" width="9.44140625" style="2" customWidth="1"/>
    <col min="2335" max="2336" width="9.109375" style="2"/>
    <col min="2337" max="2337" width="10.88671875" style="2" bestFit="1" customWidth="1"/>
    <col min="2338" max="2560" width="9.109375" style="2"/>
    <col min="2561" max="2561" width="5.6640625" style="2" customWidth="1"/>
    <col min="2562" max="2562" width="21.6640625" style="2" customWidth="1"/>
    <col min="2563" max="2563" width="24.5546875" style="2" customWidth="1"/>
    <col min="2564" max="2566" width="8.5546875" style="2" customWidth="1"/>
    <col min="2567" max="2590" width="9.44140625" style="2" customWidth="1"/>
    <col min="2591" max="2592" width="9.109375" style="2"/>
    <col min="2593" max="2593" width="10.88671875" style="2" bestFit="1" customWidth="1"/>
    <col min="2594" max="2816" width="9.109375" style="2"/>
    <col min="2817" max="2817" width="5.6640625" style="2" customWidth="1"/>
    <col min="2818" max="2818" width="21.6640625" style="2" customWidth="1"/>
    <col min="2819" max="2819" width="24.5546875" style="2" customWidth="1"/>
    <col min="2820" max="2822" width="8.5546875" style="2" customWidth="1"/>
    <col min="2823" max="2846" width="9.44140625" style="2" customWidth="1"/>
    <col min="2847" max="2848" width="9.109375" style="2"/>
    <col min="2849" max="2849" width="10.88671875" style="2" bestFit="1" customWidth="1"/>
    <col min="2850" max="3072" width="9.109375" style="2"/>
    <col min="3073" max="3073" width="5.6640625" style="2" customWidth="1"/>
    <col min="3074" max="3074" width="21.6640625" style="2" customWidth="1"/>
    <col min="3075" max="3075" width="24.5546875" style="2" customWidth="1"/>
    <col min="3076" max="3078" width="8.5546875" style="2" customWidth="1"/>
    <col min="3079" max="3102" width="9.44140625" style="2" customWidth="1"/>
    <col min="3103" max="3104" width="9.109375" style="2"/>
    <col min="3105" max="3105" width="10.88671875" style="2" bestFit="1" customWidth="1"/>
    <col min="3106" max="3328" width="9.109375" style="2"/>
    <col min="3329" max="3329" width="5.6640625" style="2" customWidth="1"/>
    <col min="3330" max="3330" width="21.6640625" style="2" customWidth="1"/>
    <col min="3331" max="3331" width="24.5546875" style="2" customWidth="1"/>
    <col min="3332" max="3334" width="8.5546875" style="2" customWidth="1"/>
    <col min="3335" max="3358" width="9.44140625" style="2" customWidth="1"/>
    <col min="3359" max="3360" width="9.109375" style="2"/>
    <col min="3361" max="3361" width="10.88671875" style="2" bestFit="1" customWidth="1"/>
    <col min="3362" max="3584" width="9.109375" style="2"/>
    <col min="3585" max="3585" width="5.6640625" style="2" customWidth="1"/>
    <col min="3586" max="3586" width="21.6640625" style="2" customWidth="1"/>
    <col min="3587" max="3587" width="24.5546875" style="2" customWidth="1"/>
    <col min="3588" max="3590" width="8.5546875" style="2" customWidth="1"/>
    <col min="3591" max="3614" width="9.44140625" style="2" customWidth="1"/>
    <col min="3615" max="3616" width="9.109375" style="2"/>
    <col min="3617" max="3617" width="10.88671875" style="2" bestFit="1" customWidth="1"/>
    <col min="3618" max="3840" width="9.109375" style="2"/>
    <col min="3841" max="3841" width="5.6640625" style="2" customWidth="1"/>
    <col min="3842" max="3842" width="21.6640625" style="2" customWidth="1"/>
    <col min="3843" max="3843" width="24.5546875" style="2" customWidth="1"/>
    <col min="3844" max="3846" width="8.5546875" style="2" customWidth="1"/>
    <col min="3847" max="3870" width="9.44140625" style="2" customWidth="1"/>
    <col min="3871" max="3872" width="9.109375" style="2"/>
    <col min="3873" max="3873" width="10.88671875" style="2" bestFit="1" customWidth="1"/>
    <col min="3874" max="4096" width="9.109375" style="2"/>
    <col min="4097" max="4097" width="5.6640625" style="2" customWidth="1"/>
    <col min="4098" max="4098" width="21.6640625" style="2" customWidth="1"/>
    <col min="4099" max="4099" width="24.5546875" style="2" customWidth="1"/>
    <col min="4100" max="4102" width="8.5546875" style="2" customWidth="1"/>
    <col min="4103" max="4126" width="9.44140625" style="2" customWidth="1"/>
    <col min="4127" max="4128" width="9.109375" style="2"/>
    <col min="4129" max="4129" width="10.88671875" style="2" bestFit="1" customWidth="1"/>
    <col min="4130" max="4352" width="9.109375" style="2"/>
    <col min="4353" max="4353" width="5.6640625" style="2" customWidth="1"/>
    <col min="4354" max="4354" width="21.6640625" style="2" customWidth="1"/>
    <col min="4355" max="4355" width="24.5546875" style="2" customWidth="1"/>
    <col min="4356" max="4358" width="8.5546875" style="2" customWidth="1"/>
    <col min="4359" max="4382" width="9.44140625" style="2" customWidth="1"/>
    <col min="4383" max="4384" width="9.109375" style="2"/>
    <col min="4385" max="4385" width="10.88671875" style="2" bestFit="1" customWidth="1"/>
    <col min="4386" max="4608" width="9.109375" style="2"/>
    <col min="4609" max="4609" width="5.6640625" style="2" customWidth="1"/>
    <col min="4610" max="4610" width="21.6640625" style="2" customWidth="1"/>
    <col min="4611" max="4611" width="24.5546875" style="2" customWidth="1"/>
    <col min="4612" max="4614" width="8.5546875" style="2" customWidth="1"/>
    <col min="4615" max="4638" width="9.44140625" style="2" customWidth="1"/>
    <col min="4639" max="4640" width="9.109375" style="2"/>
    <col min="4641" max="4641" width="10.88671875" style="2" bestFit="1" customWidth="1"/>
    <col min="4642" max="4864" width="9.109375" style="2"/>
    <col min="4865" max="4865" width="5.6640625" style="2" customWidth="1"/>
    <col min="4866" max="4866" width="21.6640625" style="2" customWidth="1"/>
    <col min="4867" max="4867" width="24.5546875" style="2" customWidth="1"/>
    <col min="4868" max="4870" width="8.5546875" style="2" customWidth="1"/>
    <col min="4871" max="4894" width="9.44140625" style="2" customWidth="1"/>
    <col min="4895" max="4896" width="9.109375" style="2"/>
    <col min="4897" max="4897" width="10.88671875" style="2" bestFit="1" customWidth="1"/>
    <col min="4898" max="5120" width="9.109375" style="2"/>
    <col min="5121" max="5121" width="5.6640625" style="2" customWidth="1"/>
    <col min="5122" max="5122" width="21.6640625" style="2" customWidth="1"/>
    <col min="5123" max="5123" width="24.5546875" style="2" customWidth="1"/>
    <col min="5124" max="5126" width="8.5546875" style="2" customWidth="1"/>
    <col min="5127" max="5150" width="9.44140625" style="2" customWidth="1"/>
    <col min="5151" max="5152" width="9.109375" style="2"/>
    <col min="5153" max="5153" width="10.88671875" style="2" bestFit="1" customWidth="1"/>
    <col min="5154" max="5376" width="9.109375" style="2"/>
    <col min="5377" max="5377" width="5.6640625" style="2" customWidth="1"/>
    <col min="5378" max="5378" width="21.6640625" style="2" customWidth="1"/>
    <col min="5379" max="5379" width="24.5546875" style="2" customWidth="1"/>
    <col min="5380" max="5382" width="8.5546875" style="2" customWidth="1"/>
    <col min="5383" max="5406" width="9.44140625" style="2" customWidth="1"/>
    <col min="5407" max="5408" width="9.109375" style="2"/>
    <col min="5409" max="5409" width="10.88671875" style="2" bestFit="1" customWidth="1"/>
    <col min="5410" max="5632" width="9.109375" style="2"/>
    <col min="5633" max="5633" width="5.6640625" style="2" customWidth="1"/>
    <col min="5634" max="5634" width="21.6640625" style="2" customWidth="1"/>
    <col min="5635" max="5635" width="24.5546875" style="2" customWidth="1"/>
    <col min="5636" max="5638" width="8.5546875" style="2" customWidth="1"/>
    <col min="5639" max="5662" width="9.44140625" style="2" customWidth="1"/>
    <col min="5663" max="5664" width="9.109375" style="2"/>
    <col min="5665" max="5665" width="10.88671875" style="2" bestFit="1" customWidth="1"/>
    <col min="5666" max="5888" width="9.109375" style="2"/>
    <col min="5889" max="5889" width="5.6640625" style="2" customWidth="1"/>
    <col min="5890" max="5890" width="21.6640625" style="2" customWidth="1"/>
    <col min="5891" max="5891" width="24.5546875" style="2" customWidth="1"/>
    <col min="5892" max="5894" width="8.5546875" style="2" customWidth="1"/>
    <col min="5895" max="5918" width="9.44140625" style="2" customWidth="1"/>
    <col min="5919" max="5920" width="9.109375" style="2"/>
    <col min="5921" max="5921" width="10.88671875" style="2" bestFit="1" customWidth="1"/>
    <col min="5922" max="6144" width="9.109375" style="2"/>
    <col min="6145" max="6145" width="5.6640625" style="2" customWidth="1"/>
    <col min="6146" max="6146" width="21.6640625" style="2" customWidth="1"/>
    <col min="6147" max="6147" width="24.5546875" style="2" customWidth="1"/>
    <col min="6148" max="6150" width="8.5546875" style="2" customWidth="1"/>
    <col min="6151" max="6174" width="9.44140625" style="2" customWidth="1"/>
    <col min="6175" max="6176" width="9.109375" style="2"/>
    <col min="6177" max="6177" width="10.88671875" style="2" bestFit="1" customWidth="1"/>
    <col min="6178" max="6400" width="9.109375" style="2"/>
    <col min="6401" max="6401" width="5.6640625" style="2" customWidth="1"/>
    <col min="6402" max="6402" width="21.6640625" style="2" customWidth="1"/>
    <col min="6403" max="6403" width="24.5546875" style="2" customWidth="1"/>
    <col min="6404" max="6406" width="8.5546875" style="2" customWidth="1"/>
    <col min="6407" max="6430" width="9.44140625" style="2" customWidth="1"/>
    <col min="6431" max="6432" width="9.109375" style="2"/>
    <col min="6433" max="6433" width="10.88671875" style="2" bestFit="1" customWidth="1"/>
    <col min="6434" max="6656" width="9.109375" style="2"/>
    <col min="6657" max="6657" width="5.6640625" style="2" customWidth="1"/>
    <col min="6658" max="6658" width="21.6640625" style="2" customWidth="1"/>
    <col min="6659" max="6659" width="24.5546875" style="2" customWidth="1"/>
    <col min="6660" max="6662" width="8.5546875" style="2" customWidth="1"/>
    <col min="6663" max="6686" width="9.44140625" style="2" customWidth="1"/>
    <col min="6687" max="6688" width="9.109375" style="2"/>
    <col min="6689" max="6689" width="10.88671875" style="2" bestFit="1" customWidth="1"/>
    <col min="6690" max="6912" width="9.109375" style="2"/>
    <col min="6913" max="6913" width="5.6640625" style="2" customWidth="1"/>
    <col min="6914" max="6914" width="21.6640625" style="2" customWidth="1"/>
    <col min="6915" max="6915" width="24.5546875" style="2" customWidth="1"/>
    <col min="6916" max="6918" width="8.5546875" style="2" customWidth="1"/>
    <col min="6919" max="6942" width="9.44140625" style="2" customWidth="1"/>
    <col min="6943" max="6944" width="9.109375" style="2"/>
    <col min="6945" max="6945" width="10.88671875" style="2" bestFit="1" customWidth="1"/>
    <col min="6946" max="7168" width="9.109375" style="2"/>
    <col min="7169" max="7169" width="5.6640625" style="2" customWidth="1"/>
    <col min="7170" max="7170" width="21.6640625" style="2" customWidth="1"/>
    <col min="7171" max="7171" width="24.5546875" style="2" customWidth="1"/>
    <col min="7172" max="7174" width="8.5546875" style="2" customWidth="1"/>
    <col min="7175" max="7198" width="9.44140625" style="2" customWidth="1"/>
    <col min="7199" max="7200" width="9.109375" style="2"/>
    <col min="7201" max="7201" width="10.88671875" style="2" bestFit="1" customWidth="1"/>
    <col min="7202" max="7424" width="9.109375" style="2"/>
    <col min="7425" max="7425" width="5.6640625" style="2" customWidth="1"/>
    <col min="7426" max="7426" width="21.6640625" style="2" customWidth="1"/>
    <col min="7427" max="7427" width="24.5546875" style="2" customWidth="1"/>
    <col min="7428" max="7430" width="8.5546875" style="2" customWidth="1"/>
    <col min="7431" max="7454" width="9.44140625" style="2" customWidth="1"/>
    <col min="7455" max="7456" width="9.109375" style="2"/>
    <col min="7457" max="7457" width="10.88671875" style="2" bestFit="1" customWidth="1"/>
    <col min="7458" max="7680" width="9.109375" style="2"/>
    <col min="7681" max="7681" width="5.6640625" style="2" customWidth="1"/>
    <col min="7682" max="7682" width="21.6640625" style="2" customWidth="1"/>
    <col min="7683" max="7683" width="24.5546875" style="2" customWidth="1"/>
    <col min="7684" max="7686" width="8.5546875" style="2" customWidth="1"/>
    <col min="7687" max="7710" width="9.44140625" style="2" customWidth="1"/>
    <col min="7711" max="7712" width="9.109375" style="2"/>
    <col min="7713" max="7713" width="10.88671875" style="2" bestFit="1" customWidth="1"/>
    <col min="7714" max="7936" width="9.109375" style="2"/>
    <col min="7937" max="7937" width="5.6640625" style="2" customWidth="1"/>
    <col min="7938" max="7938" width="21.6640625" style="2" customWidth="1"/>
    <col min="7939" max="7939" width="24.5546875" style="2" customWidth="1"/>
    <col min="7940" max="7942" width="8.5546875" style="2" customWidth="1"/>
    <col min="7943" max="7966" width="9.44140625" style="2" customWidth="1"/>
    <col min="7967" max="7968" width="9.109375" style="2"/>
    <col min="7969" max="7969" width="10.88671875" style="2" bestFit="1" customWidth="1"/>
    <col min="7970" max="8192" width="9.109375" style="2"/>
    <col min="8193" max="8193" width="5.6640625" style="2" customWidth="1"/>
    <col min="8194" max="8194" width="21.6640625" style="2" customWidth="1"/>
    <col min="8195" max="8195" width="24.5546875" style="2" customWidth="1"/>
    <col min="8196" max="8198" width="8.5546875" style="2" customWidth="1"/>
    <col min="8199" max="8222" width="9.44140625" style="2" customWidth="1"/>
    <col min="8223" max="8224" width="9.109375" style="2"/>
    <col min="8225" max="8225" width="10.88671875" style="2" bestFit="1" customWidth="1"/>
    <col min="8226" max="8448" width="9.109375" style="2"/>
    <col min="8449" max="8449" width="5.6640625" style="2" customWidth="1"/>
    <col min="8450" max="8450" width="21.6640625" style="2" customWidth="1"/>
    <col min="8451" max="8451" width="24.5546875" style="2" customWidth="1"/>
    <col min="8452" max="8454" width="8.5546875" style="2" customWidth="1"/>
    <col min="8455" max="8478" width="9.44140625" style="2" customWidth="1"/>
    <col min="8479" max="8480" width="9.109375" style="2"/>
    <col min="8481" max="8481" width="10.88671875" style="2" bestFit="1" customWidth="1"/>
    <col min="8482" max="8704" width="9.109375" style="2"/>
    <col min="8705" max="8705" width="5.6640625" style="2" customWidth="1"/>
    <col min="8706" max="8706" width="21.6640625" style="2" customWidth="1"/>
    <col min="8707" max="8707" width="24.5546875" style="2" customWidth="1"/>
    <col min="8708" max="8710" width="8.5546875" style="2" customWidth="1"/>
    <col min="8711" max="8734" width="9.44140625" style="2" customWidth="1"/>
    <col min="8735" max="8736" width="9.109375" style="2"/>
    <col min="8737" max="8737" width="10.88671875" style="2" bestFit="1" customWidth="1"/>
    <col min="8738" max="8960" width="9.109375" style="2"/>
    <col min="8961" max="8961" width="5.6640625" style="2" customWidth="1"/>
    <col min="8962" max="8962" width="21.6640625" style="2" customWidth="1"/>
    <col min="8963" max="8963" width="24.5546875" style="2" customWidth="1"/>
    <col min="8964" max="8966" width="8.5546875" style="2" customWidth="1"/>
    <col min="8967" max="8990" width="9.44140625" style="2" customWidth="1"/>
    <col min="8991" max="8992" width="9.109375" style="2"/>
    <col min="8993" max="8993" width="10.88671875" style="2" bestFit="1" customWidth="1"/>
    <col min="8994" max="9216" width="9.109375" style="2"/>
    <col min="9217" max="9217" width="5.6640625" style="2" customWidth="1"/>
    <col min="9218" max="9218" width="21.6640625" style="2" customWidth="1"/>
    <col min="9219" max="9219" width="24.5546875" style="2" customWidth="1"/>
    <col min="9220" max="9222" width="8.5546875" style="2" customWidth="1"/>
    <col min="9223" max="9246" width="9.44140625" style="2" customWidth="1"/>
    <col min="9247" max="9248" width="9.109375" style="2"/>
    <col min="9249" max="9249" width="10.88671875" style="2" bestFit="1" customWidth="1"/>
    <col min="9250" max="9472" width="9.109375" style="2"/>
    <col min="9473" max="9473" width="5.6640625" style="2" customWidth="1"/>
    <col min="9474" max="9474" width="21.6640625" style="2" customWidth="1"/>
    <col min="9475" max="9475" width="24.5546875" style="2" customWidth="1"/>
    <col min="9476" max="9478" width="8.5546875" style="2" customWidth="1"/>
    <col min="9479" max="9502" width="9.44140625" style="2" customWidth="1"/>
    <col min="9503" max="9504" width="9.109375" style="2"/>
    <col min="9505" max="9505" width="10.88671875" style="2" bestFit="1" customWidth="1"/>
    <col min="9506" max="9728" width="9.109375" style="2"/>
    <col min="9729" max="9729" width="5.6640625" style="2" customWidth="1"/>
    <col min="9730" max="9730" width="21.6640625" style="2" customWidth="1"/>
    <col min="9731" max="9731" width="24.5546875" style="2" customWidth="1"/>
    <col min="9732" max="9734" width="8.5546875" style="2" customWidth="1"/>
    <col min="9735" max="9758" width="9.44140625" style="2" customWidth="1"/>
    <col min="9759" max="9760" width="9.109375" style="2"/>
    <col min="9761" max="9761" width="10.88671875" style="2" bestFit="1" customWidth="1"/>
    <col min="9762" max="9984" width="9.109375" style="2"/>
    <col min="9985" max="9985" width="5.6640625" style="2" customWidth="1"/>
    <col min="9986" max="9986" width="21.6640625" style="2" customWidth="1"/>
    <col min="9987" max="9987" width="24.5546875" style="2" customWidth="1"/>
    <col min="9988" max="9990" width="8.5546875" style="2" customWidth="1"/>
    <col min="9991" max="10014" width="9.44140625" style="2" customWidth="1"/>
    <col min="10015" max="10016" width="9.109375" style="2"/>
    <col min="10017" max="10017" width="10.88671875" style="2" bestFit="1" customWidth="1"/>
    <col min="10018" max="10240" width="9.109375" style="2"/>
    <col min="10241" max="10241" width="5.6640625" style="2" customWidth="1"/>
    <col min="10242" max="10242" width="21.6640625" style="2" customWidth="1"/>
    <col min="10243" max="10243" width="24.5546875" style="2" customWidth="1"/>
    <col min="10244" max="10246" width="8.5546875" style="2" customWidth="1"/>
    <col min="10247" max="10270" width="9.44140625" style="2" customWidth="1"/>
    <col min="10271" max="10272" width="9.109375" style="2"/>
    <col min="10273" max="10273" width="10.88671875" style="2" bestFit="1" customWidth="1"/>
    <col min="10274" max="10496" width="9.109375" style="2"/>
    <col min="10497" max="10497" width="5.6640625" style="2" customWidth="1"/>
    <col min="10498" max="10498" width="21.6640625" style="2" customWidth="1"/>
    <col min="10499" max="10499" width="24.5546875" style="2" customWidth="1"/>
    <col min="10500" max="10502" width="8.5546875" style="2" customWidth="1"/>
    <col min="10503" max="10526" width="9.44140625" style="2" customWidth="1"/>
    <col min="10527" max="10528" width="9.109375" style="2"/>
    <col min="10529" max="10529" width="10.88671875" style="2" bestFit="1" customWidth="1"/>
    <col min="10530" max="10752" width="9.109375" style="2"/>
    <col min="10753" max="10753" width="5.6640625" style="2" customWidth="1"/>
    <col min="10754" max="10754" width="21.6640625" style="2" customWidth="1"/>
    <col min="10755" max="10755" width="24.5546875" style="2" customWidth="1"/>
    <col min="10756" max="10758" width="8.5546875" style="2" customWidth="1"/>
    <col min="10759" max="10782" width="9.44140625" style="2" customWidth="1"/>
    <col min="10783" max="10784" width="9.109375" style="2"/>
    <col min="10785" max="10785" width="10.88671875" style="2" bestFit="1" customWidth="1"/>
    <col min="10786" max="11008" width="9.109375" style="2"/>
    <col min="11009" max="11009" width="5.6640625" style="2" customWidth="1"/>
    <col min="11010" max="11010" width="21.6640625" style="2" customWidth="1"/>
    <col min="11011" max="11011" width="24.5546875" style="2" customWidth="1"/>
    <col min="11012" max="11014" width="8.5546875" style="2" customWidth="1"/>
    <col min="11015" max="11038" width="9.44140625" style="2" customWidth="1"/>
    <col min="11039" max="11040" width="9.109375" style="2"/>
    <col min="11041" max="11041" width="10.88671875" style="2" bestFit="1" customWidth="1"/>
    <col min="11042" max="11264" width="9.109375" style="2"/>
    <col min="11265" max="11265" width="5.6640625" style="2" customWidth="1"/>
    <col min="11266" max="11266" width="21.6640625" style="2" customWidth="1"/>
    <col min="11267" max="11267" width="24.5546875" style="2" customWidth="1"/>
    <col min="11268" max="11270" width="8.5546875" style="2" customWidth="1"/>
    <col min="11271" max="11294" width="9.44140625" style="2" customWidth="1"/>
    <col min="11295" max="11296" width="9.109375" style="2"/>
    <col min="11297" max="11297" width="10.88671875" style="2" bestFit="1" customWidth="1"/>
    <col min="11298" max="11520" width="9.109375" style="2"/>
    <col min="11521" max="11521" width="5.6640625" style="2" customWidth="1"/>
    <col min="11522" max="11522" width="21.6640625" style="2" customWidth="1"/>
    <col min="11523" max="11523" width="24.5546875" style="2" customWidth="1"/>
    <col min="11524" max="11526" width="8.5546875" style="2" customWidth="1"/>
    <col min="11527" max="11550" width="9.44140625" style="2" customWidth="1"/>
    <col min="11551" max="11552" width="9.109375" style="2"/>
    <col min="11553" max="11553" width="10.88671875" style="2" bestFit="1" customWidth="1"/>
    <col min="11554" max="11776" width="9.109375" style="2"/>
    <col min="11777" max="11777" width="5.6640625" style="2" customWidth="1"/>
    <col min="11778" max="11778" width="21.6640625" style="2" customWidth="1"/>
    <col min="11779" max="11779" width="24.5546875" style="2" customWidth="1"/>
    <col min="11780" max="11782" width="8.5546875" style="2" customWidth="1"/>
    <col min="11783" max="11806" width="9.44140625" style="2" customWidth="1"/>
    <col min="11807" max="11808" width="9.109375" style="2"/>
    <col min="11809" max="11809" width="10.88671875" style="2" bestFit="1" customWidth="1"/>
    <col min="11810" max="12032" width="9.109375" style="2"/>
    <col min="12033" max="12033" width="5.6640625" style="2" customWidth="1"/>
    <col min="12034" max="12034" width="21.6640625" style="2" customWidth="1"/>
    <col min="12035" max="12035" width="24.5546875" style="2" customWidth="1"/>
    <col min="12036" max="12038" width="8.5546875" style="2" customWidth="1"/>
    <col min="12039" max="12062" width="9.44140625" style="2" customWidth="1"/>
    <col min="12063" max="12064" width="9.109375" style="2"/>
    <col min="12065" max="12065" width="10.88671875" style="2" bestFit="1" customWidth="1"/>
    <col min="12066" max="12288" width="9.109375" style="2"/>
    <col min="12289" max="12289" width="5.6640625" style="2" customWidth="1"/>
    <col min="12290" max="12290" width="21.6640625" style="2" customWidth="1"/>
    <col min="12291" max="12291" width="24.5546875" style="2" customWidth="1"/>
    <col min="12292" max="12294" width="8.5546875" style="2" customWidth="1"/>
    <col min="12295" max="12318" width="9.44140625" style="2" customWidth="1"/>
    <col min="12319" max="12320" width="9.109375" style="2"/>
    <col min="12321" max="12321" width="10.88671875" style="2" bestFit="1" customWidth="1"/>
    <col min="12322" max="12544" width="9.109375" style="2"/>
    <col min="12545" max="12545" width="5.6640625" style="2" customWidth="1"/>
    <col min="12546" max="12546" width="21.6640625" style="2" customWidth="1"/>
    <col min="12547" max="12547" width="24.5546875" style="2" customWidth="1"/>
    <col min="12548" max="12550" width="8.5546875" style="2" customWidth="1"/>
    <col min="12551" max="12574" width="9.44140625" style="2" customWidth="1"/>
    <col min="12575" max="12576" width="9.109375" style="2"/>
    <col min="12577" max="12577" width="10.88671875" style="2" bestFit="1" customWidth="1"/>
    <col min="12578" max="12800" width="9.109375" style="2"/>
    <col min="12801" max="12801" width="5.6640625" style="2" customWidth="1"/>
    <col min="12802" max="12802" width="21.6640625" style="2" customWidth="1"/>
    <col min="12803" max="12803" width="24.5546875" style="2" customWidth="1"/>
    <col min="12804" max="12806" width="8.5546875" style="2" customWidth="1"/>
    <col min="12807" max="12830" width="9.44140625" style="2" customWidth="1"/>
    <col min="12831" max="12832" width="9.109375" style="2"/>
    <col min="12833" max="12833" width="10.88671875" style="2" bestFit="1" customWidth="1"/>
    <col min="12834" max="13056" width="9.109375" style="2"/>
    <col min="13057" max="13057" width="5.6640625" style="2" customWidth="1"/>
    <col min="13058" max="13058" width="21.6640625" style="2" customWidth="1"/>
    <col min="13059" max="13059" width="24.5546875" style="2" customWidth="1"/>
    <col min="13060" max="13062" width="8.5546875" style="2" customWidth="1"/>
    <col min="13063" max="13086" width="9.44140625" style="2" customWidth="1"/>
    <col min="13087" max="13088" width="9.109375" style="2"/>
    <col min="13089" max="13089" width="10.88671875" style="2" bestFit="1" customWidth="1"/>
    <col min="13090" max="13312" width="9.109375" style="2"/>
    <col min="13313" max="13313" width="5.6640625" style="2" customWidth="1"/>
    <col min="13314" max="13314" width="21.6640625" style="2" customWidth="1"/>
    <col min="13315" max="13315" width="24.5546875" style="2" customWidth="1"/>
    <col min="13316" max="13318" width="8.5546875" style="2" customWidth="1"/>
    <col min="13319" max="13342" width="9.44140625" style="2" customWidth="1"/>
    <col min="13343" max="13344" width="9.109375" style="2"/>
    <col min="13345" max="13345" width="10.88671875" style="2" bestFit="1" customWidth="1"/>
    <col min="13346" max="13568" width="9.109375" style="2"/>
    <col min="13569" max="13569" width="5.6640625" style="2" customWidth="1"/>
    <col min="13570" max="13570" width="21.6640625" style="2" customWidth="1"/>
    <col min="13571" max="13571" width="24.5546875" style="2" customWidth="1"/>
    <col min="13572" max="13574" width="8.5546875" style="2" customWidth="1"/>
    <col min="13575" max="13598" width="9.44140625" style="2" customWidth="1"/>
    <col min="13599" max="13600" width="9.109375" style="2"/>
    <col min="13601" max="13601" width="10.88671875" style="2" bestFit="1" customWidth="1"/>
    <col min="13602" max="13824" width="9.109375" style="2"/>
    <col min="13825" max="13825" width="5.6640625" style="2" customWidth="1"/>
    <col min="13826" max="13826" width="21.6640625" style="2" customWidth="1"/>
    <col min="13827" max="13827" width="24.5546875" style="2" customWidth="1"/>
    <col min="13828" max="13830" width="8.5546875" style="2" customWidth="1"/>
    <col min="13831" max="13854" width="9.44140625" style="2" customWidth="1"/>
    <col min="13855" max="13856" width="9.109375" style="2"/>
    <col min="13857" max="13857" width="10.88671875" style="2" bestFit="1" customWidth="1"/>
    <col min="13858" max="14080" width="9.109375" style="2"/>
    <col min="14081" max="14081" width="5.6640625" style="2" customWidth="1"/>
    <col min="14082" max="14082" width="21.6640625" style="2" customWidth="1"/>
    <col min="14083" max="14083" width="24.5546875" style="2" customWidth="1"/>
    <col min="14084" max="14086" width="8.5546875" style="2" customWidth="1"/>
    <col min="14087" max="14110" width="9.44140625" style="2" customWidth="1"/>
    <col min="14111" max="14112" width="9.109375" style="2"/>
    <col min="14113" max="14113" width="10.88671875" style="2" bestFit="1" customWidth="1"/>
    <col min="14114" max="14336" width="9.109375" style="2"/>
    <col min="14337" max="14337" width="5.6640625" style="2" customWidth="1"/>
    <col min="14338" max="14338" width="21.6640625" style="2" customWidth="1"/>
    <col min="14339" max="14339" width="24.5546875" style="2" customWidth="1"/>
    <col min="14340" max="14342" width="8.5546875" style="2" customWidth="1"/>
    <col min="14343" max="14366" width="9.44140625" style="2" customWidth="1"/>
    <col min="14367" max="14368" width="9.109375" style="2"/>
    <col min="14369" max="14369" width="10.88671875" style="2" bestFit="1" customWidth="1"/>
    <col min="14370" max="14592" width="9.109375" style="2"/>
    <col min="14593" max="14593" width="5.6640625" style="2" customWidth="1"/>
    <col min="14594" max="14594" width="21.6640625" style="2" customWidth="1"/>
    <col min="14595" max="14595" width="24.5546875" style="2" customWidth="1"/>
    <col min="14596" max="14598" width="8.5546875" style="2" customWidth="1"/>
    <col min="14599" max="14622" width="9.44140625" style="2" customWidth="1"/>
    <col min="14623" max="14624" width="9.109375" style="2"/>
    <col min="14625" max="14625" width="10.88671875" style="2" bestFit="1" customWidth="1"/>
    <col min="14626" max="14848" width="9.109375" style="2"/>
    <col min="14849" max="14849" width="5.6640625" style="2" customWidth="1"/>
    <col min="14850" max="14850" width="21.6640625" style="2" customWidth="1"/>
    <col min="14851" max="14851" width="24.5546875" style="2" customWidth="1"/>
    <col min="14852" max="14854" width="8.5546875" style="2" customWidth="1"/>
    <col min="14855" max="14878" width="9.44140625" style="2" customWidth="1"/>
    <col min="14879" max="14880" width="9.109375" style="2"/>
    <col min="14881" max="14881" width="10.88671875" style="2" bestFit="1" customWidth="1"/>
    <col min="14882" max="15104" width="9.109375" style="2"/>
    <col min="15105" max="15105" width="5.6640625" style="2" customWidth="1"/>
    <col min="15106" max="15106" width="21.6640625" style="2" customWidth="1"/>
    <col min="15107" max="15107" width="24.5546875" style="2" customWidth="1"/>
    <col min="15108" max="15110" width="8.5546875" style="2" customWidth="1"/>
    <col min="15111" max="15134" width="9.44140625" style="2" customWidth="1"/>
    <col min="15135" max="15136" width="9.109375" style="2"/>
    <col min="15137" max="15137" width="10.88671875" style="2" bestFit="1" customWidth="1"/>
    <col min="15138" max="15360" width="9.109375" style="2"/>
    <col min="15361" max="15361" width="5.6640625" style="2" customWidth="1"/>
    <col min="15362" max="15362" width="21.6640625" style="2" customWidth="1"/>
    <col min="15363" max="15363" width="24.5546875" style="2" customWidth="1"/>
    <col min="15364" max="15366" width="8.5546875" style="2" customWidth="1"/>
    <col min="15367" max="15390" width="9.44140625" style="2" customWidth="1"/>
    <col min="15391" max="15392" width="9.109375" style="2"/>
    <col min="15393" max="15393" width="10.88671875" style="2" bestFit="1" customWidth="1"/>
    <col min="15394" max="15616" width="9.109375" style="2"/>
    <col min="15617" max="15617" width="5.6640625" style="2" customWidth="1"/>
    <col min="15618" max="15618" width="21.6640625" style="2" customWidth="1"/>
    <col min="15619" max="15619" width="24.5546875" style="2" customWidth="1"/>
    <col min="15620" max="15622" width="8.5546875" style="2" customWidth="1"/>
    <col min="15623" max="15646" width="9.44140625" style="2" customWidth="1"/>
    <col min="15647" max="15648" width="9.109375" style="2"/>
    <col min="15649" max="15649" width="10.88671875" style="2" bestFit="1" customWidth="1"/>
    <col min="15650" max="15872" width="9.109375" style="2"/>
    <col min="15873" max="15873" width="5.6640625" style="2" customWidth="1"/>
    <col min="15874" max="15874" width="21.6640625" style="2" customWidth="1"/>
    <col min="15875" max="15875" width="24.5546875" style="2" customWidth="1"/>
    <col min="15876" max="15878" width="8.5546875" style="2" customWidth="1"/>
    <col min="15879" max="15902" width="9.44140625" style="2" customWidth="1"/>
    <col min="15903" max="15904" width="9.109375" style="2"/>
    <col min="15905" max="15905" width="10.88671875" style="2" bestFit="1" customWidth="1"/>
    <col min="15906" max="16128" width="9.109375" style="2"/>
    <col min="16129" max="16129" width="5.6640625" style="2" customWidth="1"/>
    <col min="16130" max="16130" width="21.6640625" style="2" customWidth="1"/>
    <col min="16131" max="16131" width="24.5546875" style="2" customWidth="1"/>
    <col min="16132" max="16134" width="8.5546875" style="2" customWidth="1"/>
    <col min="16135" max="16158" width="9.44140625" style="2" customWidth="1"/>
    <col min="16159" max="16160" width="9.109375" style="2"/>
    <col min="16161" max="16161" width="10.88671875" style="2" bestFit="1" customWidth="1"/>
    <col min="16162" max="16384" width="9.109375" style="2"/>
  </cols>
  <sheetData>
    <row r="1" spans="1:32" x14ac:dyDescent="0.25">
      <c r="A1" s="1" t="s">
        <v>0</v>
      </c>
    </row>
    <row r="3" spans="1:32" s="5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F3" s="6"/>
    </row>
    <row r="4" spans="1:32" s="5" customFormat="1" ht="16.8" x14ac:dyDescent="0.25">
      <c r="M4" s="7" t="str">
        <f>'[1]1'!E5</f>
        <v>KABUPATEN/KOTA</v>
      </c>
      <c r="N4" s="8" t="str">
        <f>'[1]1'!F5</f>
        <v>BULUKUMBA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6"/>
    </row>
    <row r="5" spans="1:32" s="5" customFormat="1" ht="16.8" x14ac:dyDescent="0.25">
      <c r="M5" s="7" t="str">
        <f>'[1]1'!E6</f>
        <v xml:space="preserve">TAHUN </v>
      </c>
      <c r="N5" s="8">
        <f>'[1]1'!F6</f>
        <v>2021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6"/>
    </row>
    <row r="6" spans="1:32" ht="15.6" thickBot="1" x14ac:dyDescent="0.3"/>
    <row r="7" spans="1:32" ht="20.100000000000001" customHeight="1" x14ac:dyDescent="0.25">
      <c r="A7" s="54" t="s">
        <v>2</v>
      </c>
      <c r="B7" s="54" t="s">
        <v>3</v>
      </c>
      <c r="C7" s="54" t="s">
        <v>4</v>
      </c>
      <c r="D7" s="57" t="s">
        <v>5</v>
      </c>
      <c r="E7" s="57"/>
      <c r="F7" s="57"/>
      <c r="G7" s="9" t="s">
        <v>6</v>
      </c>
      <c r="H7" s="10"/>
      <c r="I7" s="10"/>
      <c r="J7" s="10"/>
      <c r="K7" s="10"/>
      <c r="L7" s="10"/>
      <c r="M7" s="9"/>
      <c r="N7" s="10"/>
      <c r="O7" s="11"/>
      <c r="P7" s="10"/>
      <c r="Q7" s="10"/>
      <c r="R7" s="10"/>
      <c r="S7" s="9"/>
      <c r="T7" s="10"/>
      <c r="U7" s="11"/>
      <c r="V7" s="10"/>
      <c r="W7" s="10"/>
      <c r="X7" s="10"/>
      <c r="Y7" s="9"/>
      <c r="Z7" s="10"/>
      <c r="AA7" s="11"/>
      <c r="AB7" s="10"/>
      <c r="AC7" s="10"/>
      <c r="AD7" s="11"/>
    </row>
    <row r="8" spans="1:32" ht="20.100000000000001" customHeight="1" x14ac:dyDescent="0.25">
      <c r="A8" s="55"/>
      <c r="B8" s="55"/>
      <c r="C8" s="55"/>
      <c r="D8" s="58"/>
      <c r="E8" s="58"/>
      <c r="F8" s="58"/>
      <c r="G8" s="12" t="s">
        <v>7</v>
      </c>
      <c r="H8" s="13"/>
      <c r="I8" s="13"/>
      <c r="J8" s="13"/>
      <c r="K8" s="13"/>
      <c r="L8" s="14"/>
      <c r="M8" s="12" t="s">
        <v>8</v>
      </c>
      <c r="N8" s="13"/>
      <c r="O8" s="14"/>
      <c r="P8" s="13"/>
      <c r="Q8" s="13"/>
      <c r="R8" s="14"/>
      <c r="S8" s="12" t="s">
        <v>9</v>
      </c>
      <c r="T8" s="13"/>
      <c r="U8" s="14"/>
      <c r="V8" s="13"/>
      <c r="W8" s="13"/>
      <c r="X8" s="14"/>
      <c r="Y8" s="12" t="s">
        <v>10</v>
      </c>
      <c r="Z8" s="13"/>
      <c r="AA8" s="14"/>
      <c r="AB8" s="13"/>
      <c r="AC8" s="13"/>
      <c r="AD8" s="14"/>
    </row>
    <row r="9" spans="1:32" ht="20.100000000000001" customHeight="1" x14ac:dyDescent="0.25">
      <c r="A9" s="55"/>
      <c r="B9" s="55"/>
      <c r="C9" s="55"/>
      <c r="D9" s="58"/>
      <c r="E9" s="58"/>
      <c r="F9" s="58"/>
      <c r="G9" s="50" t="s">
        <v>11</v>
      </c>
      <c r="H9" s="51"/>
      <c r="I9" s="50" t="s">
        <v>12</v>
      </c>
      <c r="J9" s="51"/>
      <c r="K9" s="50" t="s">
        <v>13</v>
      </c>
      <c r="L9" s="51"/>
      <c r="M9" s="50" t="s">
        <v>11</v>
      </c>
      <c r="N9" s="51"/>
      <c r="O9" s="52" t="s">
        <v>12</v>
      </c>
      <c r="P9" s="51"/>
      <c r="Q9" s="50" t="s">
        <v>13</v>
      </c>
      <c r="R9" s="51"/>
      <c r="S9" s="50" t="s">
        <v>11</v>
      </c>
      <c r="T9" s="51"/>
      <c r="U9" s="52" t="s">
        <v>12</v>
      </c>
      <c r="V9" s="51"/>
      <c r="W9" s="50" t="s">
        <v>13</v>
      </c>
      <c r="X9" s="51"/>
      <c r="Y9" s="50" t="s">
        <v>11</v>
      </c>
      <c r="Z9" s="51"/>
      <c r="AA9" s="52" t="s">
        <v>12</v>
      </c>
      <c r="AB9" s="51"/>
      <c r="AC9" s="50" t="s">
        <v>13</v>
      </c>
      <c r="AD9" s="53"/>
    </row>
    <row r="10" spans="1:32" ht="20.100000000000001" customHeight="1" x14ac:dyDescent="0.25">
      <c r="A10" s="56"/>
      <c r="B10" s="56"/>
      <c r="C10" s="56"/>
      <c r="D10" s="15" t="s">
        <v>11</v>
      </c>
      <c r="E10" s="15" t="s">
        <v>12</v>
      </c>
      <c r="F10" s="15" t="s">
        <v>14</v>
      </c>
      <c r="G10" s="16" t="s">
        <v>15</v>
      </c>
      <c r="H10" s="16" t="s">
        <v>16</v>
      </c>
      <c r="I10" s="16" t="s">
        <v>15</v>
      </c>
      <c r="J10" s="16" t="s">
        <v>16</v>
      </c>
      <c r="K10" s="16" t="s">
        <v>15</v>
      </c>
      <c r="L10" s="16" t="s">
        <v>16</v>
      </c>
      <c r="M10" s="16" t="s">
        <v>15</v>
      </c>
      <c r="N10" s="16" t="s">
        <v>16</v>
      </c>
      <c r="O10" s="16" t="s">
        <v>15</v>
      </c>
      <c r="P10" s="17" t="s">
        <v>16</v>
      </c>
      <c r="Q10" s="16" t="s">
        <v>15</v>
      </c>
      <c r="R10" s="16" t="s">
        <v>16</v>
      </c>
      <c r="S10" s="16" t="s">
        <v>15</v>
      </c>
      <c r="T10" s="16" t="s">
        <v>16</v>
      </c>
      <c r="U10" s="16" t="s">
        <v>15</v>
      </c>
      <c r="V10" s="17" t="s">
        <v>16</v>
      </c>
      <c r="W10" s="16" t="s">
        <v>15</v>
      </c>
      <c r="X10" s="16" t="s">
        <v>16</v>
      </c>
      <c r="Y10" s="16" t="s">
        <v>15</v>
      </c>
      <c r="Z10" s="16" t="s">
        <v>16</v>
      </c>
      <c r="AA10" s="16" t="s">
        <v>15</v>
      </c>
      <c r="AB10" s="17" t="s">
        <v>16</v>
      </c>
      <c r="AC10" s="16" t="s">
        <v>15</v>
      </c>
      <c r="AD10" s="16" t="s">
        <v>16</v>
      </c>
    </row>
    <row r="11" spans="1:32" ht="20.100000000000001" customHeight="1" x14ac:dyDescent="0.25">
      <c r="A11" s="18" t="s">
        <v>17</v>
      </c>
      <c r="B11" s="19" t="s">
        <v>18</v>
      </c>
      <c r="C11" s="19" t="s">
        <v>19</v>
      </c>
      <c r="D11" s="19" t="s">
        <v>20</v>
      </c>
      <c r="E11" s="19" t="s">
        <v>21</v>
      </c>
      <c r="F11" s="19" t="s">
        <v>22</v>
      </c>
      <c r="G11" s="19" t="s">
        <v>23</v>
      </c>
      <c r="H11" s="19" t="s">
        <v>24</v>
      </c>
      <c r="I11" s="19" t="s">
        <v>25</v>
      </c>
      <c r="J11" s="19" t="s">
        <v>26</v>
      </c>
      <c r="K11" s="19" t="s">
        <v>27</v>
      </c>
      <c r="L11" s="19" t="s">
        <v>28</v>
      </c>
      <c r="M11" s="19" t="s">
        <v>29</v>
      </c>
      <c r="N11" s="19" t="s">
        <v>30</v>
      </c>
      <c r="O11" s="19" t="s">
        <v>31</v>
      </c>
      <c r="P11" s="18" t="s">
        <v>32</v>
      </c>
      <c r="Q11" s="19" t="s">
        <v>33</v>
      </c>
      <c r="R11" s="19" t="s">
        <v>34</v>
      </c>
      <c r="S11" s="19" t="s">
        <v>35</v>
      </c>
      <c r="T11" s="19" t="s">
        <v>36</v>
      </c>
      <c r="U11" s="19" t="s">
        <v>37</v>
      </c>
      <c r="V11" s="19" t="s">
        <v>38</v>
      </c>
      <c r="W11" s="19" t="s">
        <v>39</v>
      </c>
      <c r="X11" s="19" t="s">
        <v>40</v>
      </c>
      <c r="Y11" s="19" t="s">
        <v>41</v>
      </c>
      <c r="Z11" s="19" t="s">
        <v>42</v>
      </c>
      <c r="AA11" s="19" t="s">
        <v>43</v>
      </c>
      <c r="AB11" s="19" t="s">
        <v>44</v>
      </c>
      <c r="AC11" s="19" t="s">
        <v>45</v>
      </c>
      <c r="AD11" s="20" t="s">
        <v>46</v>
      </c>
    </row>
    <row r="12" spans="1:32" ht="20.100000000000001" customHeight="1" x14ac:dyDescent="0.25">
      <c r="A12" s="21">
        <f>'[1]9'!A9</f>
        <v>1</v>
      </c>
      <c r="B12" s="22" t="str">
        <f>'[1]9'!B9</f>
        <v>GANTARANG</v>
      </c>
      <c r="C12" s="22" t="str">
        <f>'[1]9'!C9</f>
        <v>1. PONRE</v>
      </c>
      <c r="D12" s="23">
        <v>227</v>
      </c>
      <c r="E12" s="23">
        <v>207</v>
      </c>
      <c r="F12" s="23">
        <f>SUM(D12:E12)</f>
        <v>434</v>
      </c>
      <c r="G12" s="23">
        <v>13</v>
      </c>
      <c r="H12" s="24">
        <f>G12/D12*100</f>
        <v>5.7268722466960353</v>
      </c>
      <c r="I12" s="23">
        <v>10</v>
      </c>
      <c r="J12" s="24">
        <f t="shared" ref="J12:J31" si="0">I12/E12*100</f>
        <v>4.8309178743961354</v>
      </c>
      <c r="K12" s="23">
        <f t="shared" ref="K12:K31" si="1">SUM(G12,I12)</f>
        <v>23</v>
      </c>
      <c r="L12" s="24">
        <f t="shared" ref="L12:L31" si="2">K12/F12*100</f>
        <v>5.2995391705069128</v>
      </c>
      <c r="M12" s="23">
        <v>13</v>
      </c>
      <c r="N12" s="24">
        <f t="shared" ref="N12:N31" si="3">M12/D12*100</f>
        <v>5.7268722466960353</v>
      </c>
      <c r="O12" s="23">
        <v>10</v>
      </c>
      <c r="P12" s="25">
        <f t="shared" ref="P12:P31" si="4">O12/E12*100</f>
        <v>4.8309178743961354</v>
      </c>
      <c r="Q12" s="23">
        <f t="shared" ref="Q12:Q31" si="5">SUM(M12,O12)</f>
        <v>23</v>
      </c>
      <c r="R12" s="24">
        <f t="shared" ref="R12:R31" si="6">Q12/F12*100</f>
        <v>5.2995391705069128</v>
      </c>
      <c r="S12" s="23">
        <v>14</v>
      </c>
      <c r="T12" s="24">
        <f>S12/D12*100</f>
        <v>6.1674008810572687</v>
      </c>
      <c r="U12" s="23">
        <v>14</v>
      </c>
      <c r="V12" s="25">
        <f>U12/E12*100</f>
        <v>6.7632850241545892</v>
      </c>
      <c r="W12" s="23">
        <f t="shared" ref="W12:W31" si="7">SUM(S12,U12)</f>
        <v>28</v>
      </c>
      <c r="X12" s="24">
        <f>W12/F12*100</f>
        <v>6.4516129032258061</v>
      </c>
      <c r="Y12" s="23">
        <v>14</v>
      </c>
      <c r="Z12" s="24">
        <f>Y12/D12*100</f>
        <v>6.1674008810572687</v>
      </c>
      <c r="AA12" s="23">
        <v>14</v>
      </c>
      <c r="AB12" s="25">
        <f>AA12/E12*100</f>
        <v>6.7632850241545892</v>
      </c>
      <c r="AC12" s="23">
        <f>SUM(Y12,AA12)</f>
        <v>28</v>
      </c>
      <c r="AD12" s="26">
        <f>AC12/F12*100</f>
        <v>6.4516129032258061</v>
      </c>
    </row>
    <row r="13" spans="1:32" ht="20.100000000000001" customHeight="1" x14ac:dyDescent="0.25">
      <c r="A13" s="27"/>
      <c r="B13" s="28"/>
      <c r="C13" s="28" t="str">
        <f>'[1]9'!C10</f>
        <v>2. GATTARENG</v>
      </c>
      <c r="D13" s="29">
        <v>203</v>
      </c>
      <c r="E13" s="29">
        <v>211</v>
      </c>
      <c r="F13" s="29">
        <f t="shared" ref="F13:F31" si="8">SUM(D13:E13)</f>
        <v>414</v>
      </c>
      <c r="G13" s="29">
        <v>10</v>
      </c>
      <c r="H13" s="30">
        <f t="shared" ref="H13:H31" si="9">G13/D13*100</f>
        <v>4.9261083743842367</v>
      </c>
      <c r="I13" s="29">
        <v>9</v>
      </c>
      <c r="J13" s="30">
        <f>I13/E13*100</f>
        <v>4.2654028436018958</v>
      </c>
      <c r="K13" s="29">
        <f t="shared" si="1"/>
        <v>19</v>
      </c>
      <c r="L13" s="30">
        <f t="shared" si="2"/>
        <v>4.5893719806763285</v>
      </c>
      <c r="M13" s="29">
        <v>10</v>
      </c>
      <c r="N13" s="30">
        <f t="shared" si="3"/>
        <v>4.9261083743842367</v>
      </c>
      <c r="O13" s="29">
        <v>9</v>
      </c>
      <c r="P13" s="31">
        <f t="shared" si="4"/>
        <v>4.2654028436018958</v>
      </c>
      <c r="Q13" s="29">
        <f t="shared" si="5"/>
        <v>19</v>
      </c>
      <c r="R13" s="30">
        <f t="shared" si="6"/>
        <v>4.5893719806763285</v>
      </c>
      <c r="S13" s="29">
        <v>8</v>
      </c>
      <c r="T13" s="30">
        <f t="shared" ref="T13:T31" si="10">S13/D13*100</f>
        <v>3.9408866995073892</v>
      </c>
      <c r="U13" s="29">
        <v>11</v>
      </c>
      <c r="V13" s="31">
        <f t="shared" ref="V13:V31" si="11">U13/E13*100</f>
        <v>5.2132701421800949</v>
      </c>
      <c r="W13" s="29">
        <f t="shared" si="7"/>
        <v>19</v>
      </c>
      <c r="X13" s="30">
        <f t="shared" ref="X13:X31" si="12">W13/F13*100</f>
        <v>4.5893719806763285</v>
      </c>
      <c r="Y13" s="29">
        <v>8</v>
      </c>
      <c r="Z13" s="30">
        <f>Y13/D13*100</f>
        <v>3.9408866995073892</v>
      </c>
      <c r="AA13" s="29">
        <v>11</v>
      </c>
      <c r="AB13" s="31">
        <f t="shared" ref="AB13:AB31" si="13">AA13/E13*100</f>
        <v>5.2132701421800949</v>
      </c>
      <c r="AC13" s="29">
        <f t="shared" ref="AC13:AC31" si="14">SUM(Y13,AA13)</f>
        <v>19</v>
      </c>
      <c r="AD13" s="32">
        <f t="shared" ref="AD13:AD30" si="15">AC13/F13*100</f>
        <v>4.5893719806763285</v>
      </c>
      <c r="AF13" s="33">
        <f>SUM(AC12:AC14)</f>
        <v>53</v>
      </c>
    </row>
    <row r="14" spans="1:32" ht="20.100000000000001" customHeight="1" x14ac:dyDescent="0.25">
      <c r="A14" s="27"/>
      <c r="B14" s="28"/>
      <c r="C14" s="28" t="str">
        <f>'[1]9'!C11</f>
        <v>3. BONTONYELENG</v>
      </c>
      <c r="D14" s="29">
        <v>185</v>
      </c>
      <c r="E14" s="29">
        <v>147</v>
      </c>
      <c r="F14" s="29">
        <f t="shared" si="8"/>
        <v>332</v>
      </c>
      <c r="G14" s="29">
        <v>2</v>
      </c>
      <c r="H14" s="30">
        <f t="shared" si="9"/>
        <v>1.0810810810810811</v>
      </c>
      <c r="I14" s="29">
        <v>4</v>
      </c>
      <c r="J14" s="30">
        <f>I14/E14*100</f>
        <v>2.7210884353741496</v>
      </c>
      <c r="K14" s="29">
        <f t="shared" si="1"/>
        <v>6</v>
      </c>
      <c r="L14" s="30">
        <f>K14/F14*100</f>
        <v>1.8072289156626504</v>
      </c>
      <c r="M14" s="29">
        <v>2</v>
      </c>
      <c r="N14" s="30">
        <f>M14/D14*100</f>
        <v>1.0810810810810811</v>
      </c>
      <c r="O14" s="29">
        <v>4</v>
      </c>
      <c r="P14" s="31">
        <f t="shared" si="4"/>
        <v>2.7210884353741496</v>
      </c>
      <c r="Q14" s="29">
        <f t="shared" si="5"/>
        <v>6</v>
      </c>
      <c r="R14" s="30">
        <f t="shared" si="6"/>
        <v>1.8072289156626504</v>
      </c>
      <c r="S14" s="29">
        <v>2</v>
      </c>
      <c r="T14" s="30">
        <f t="shared" si="10"/>
        <v>1.0810810810810811</v>
      </c>
      <c r="U14" s="29">
        <v>2</v>
      </c>
      <c r="V14" s="31">
        <f t="shared" si="11"/>
        <v>1.3605442176870748</v>
      </c>
      <c r="W14" s="29">
        <f t="shared" si="7"/>
        <v>4</v>
      </c>
      <c r="X14" s="30">
        <f t="shared" si="12"/>
        <v>1.2048192771084338</v>
      </c>
      <c r="Y14" s="29">
        <v>2</v>
      </c>
      <c r="Z14" s="30">
        <f>Y14/D14*100</f>
        <v>1.0810810810810811</v>
      </c>
      <c r="AA14" s="29">
        <v>4</v>
      </c>
      <c r="AB14" s="31">
        <f t="shared" si="13"/>
        <v>2.7210884353741496</v>
      </c>
      <c r="AC14" s="29">
        <f t="shared" si="14"/>
        <v>6</v>
      </c>
      <c r="AD14" s="32">
        <f t="shared" si="15"/>
        <v>1.8072289156626504</v>
      </c>
    </row>
    <row r="15" spans="1:32" ht="20.100000000000001" customHeight="1" x14ac:dyDescent="0.25">
      <c r="A15" s="27">
        <f>'[1]9'!A12</f>
        <v>2</v>
      </c>
      <c r="B15" s="28" t="str">
        <f>'[1]9'!B12</f>
        <v>KINDANG</v>
      </c>
      <c r="C15" s="28" t="str">
        <f>'[1]9'!C12</f>
        <v>4. BORONG RAPPOA</v>
      </c>
      <c r="D15" s="29">
        <v>119</v>
      </c>
      <c r="E15" s="29">
        <v>122</v>
      </c>
      <c r="F15" s="29">
        <f t="shared" si="8"/>
        <v>241</v>
      </c>
      <c r="G15" s="29">
        <v>3</v>
      </c>
      <c r="H15" s="30">
        <f t="shared" si="9"/>
        <v>2.5210084033613445</v>
      </c>
      <c r="I15" s="29">
        <v>4</v>
      </c>
      <c r="J15" s="30">
        <f>I15/E15*100</f>
        <v>3.278688524590164</v>
      </c>
      <c r="K15" s="29">
        <f t="shared" si="1"/>
        <v>7</v>
      </c>
      <c r="L15" s="30">
        <f t="shared" si="2"/>
        <v>2.904564315352697</v>
      </c>
      <c r="M15" s="29">
        <v>3</v>
      </c>
      <c r="N15" s="30">
        <f t="shared" si="3"/>
        <v>2.5210084033613445</v>
      </c>
      <c r="O15" s="29">
        <v>3</v>
      </c>
      <c r="P15" s="31">
        <f t="shared" si="4"/>
        <v>2.459016393442623</v>
      </c>
      <c r="Q15" s="29">
        <f t="shared" si="5"/>
        <v>6</v>
      </c>
      <c r="R15" s="30">
        <f t="shared" si="6"/>
        <v>2.4896265560165975</v>
      </c>
      <c r="S15" s="29">
        <v>0</v>
      </c>
      <c r="T15" s="30">
        <f t="shared" si="10"/>
        <v>0</v>
      </c>
      <c r="U15" s="29">
        <v>1</v>
      </c>
      <c r="V15" s="31">
        <f>U15/E15*100</f>
        <v>0.81967213114754101</v>
      </c>
      <c r="W15" s="29">
        <f t="shared" si="7"/>
        <v>1</v>
      </c>
      <c r="X15" s="30">
        <f t="shared" si="12"/>
        <v>0.41493775933609961</v>
      </c>
      <c r="Y15" s="29">
        <v>0</v>
      </c>
      <c r="Z15" s="30">
        <f t="shared" ref="Z15:Z31" si="16">Y15/D15*100</f>
        <v>0</v>
      </c>
      <c r="AA15" s="29">
        <v>1</v>
      </c>
      <c r="AB15" s="31">
        <f t="shared" si="13"/>
        <v>0.81967213114754101</v>
      </c>
      <c r="AC15" s="29">
        <f t="shared" si="14"/>
        <v>1</v>
      </c>
      <c r="AD15" s="32">
        <f t="shared" si="15"/>
        <v>0.41493775933609961</v>
      </c>
      <c r="AF15" s="33">
        <f>AC15+AC16</f>
        <v>13</v>
      </c>
    </row>
    <row r="16" spans="1:32" ht="20.100000000000001" customHeight="1" x14ac:dyDescent="0.25">
      <c r="A16" s="27"/>
      <c r="B16" s="28"/>
      <c r="C16" s="28" t="str">
        <f>'[1]9'!C13</f>
        <v>5. BALIBO</v>
      </c>
      <c r="D16" s="29">
        <v>116</v>
      </c>
      <c r="E16" s="29">
        <v>162</v>
      </c>
      <c r="F16" s="29">
        <f t="shared" si="8"/>
        <v>278</v>
      </c>
      <c r="G16" s="29">
        <v>6</v>
      </c>
      <c r="H16" s="30">
        <f t="shared" si="9"/>
        <v>5.1724137931034484</v>
      </c>
      <c r="I16" s="29">
        <v>5</v>
      </c>
      <c r="J16" s="30">
        <f>I16/E16*100</f>
        <v>3.0864197530864197</v>
      </c>
      <c r="K16" s="29">
        <f t="shared" si="1"/>
        <v>11</v>
      </c>
      <c r="L16" s="30">
        <f>K16/F16*100</f>
        <v>3.9568345323741005</v>
      </c>
      <c r="M16" s="29">
        <v>6</v>
      </c>
      <c r="N16" s="30">
        <f t="shared" si="3"/>
        <v>5.1724137931034484</v>
      </c>
      <c r="O16" s="29">
        <v>5</v>
      </c>
      <c r="P16" s="31">
        <f t="shared" si="4"/>
        <v>3.0864197530864197</v>
      </c>
      <c r="Q16" s="29">
        <f t="shared" si="5"/>
        <v>11</v>
      </c>
      <c r="R16" s="30">
        <f t="shared" si="6"/>
        <v>3.9568345323741005</v>
      </c>
      <c r="S16" s="29">
        <v>5</v>
      </c>
      <c r="T16" s="30">
        <f t="shared" si="10"/>
        <v>4.3103448275862073</v>
      </c>
      <c r="U16" s="29">
        <v>7</v>
      </c>
      <c r="V16" s="31">
        <f t="shared" si="11"/>
        <v>4.3209876543209873</v>
      </c>
      <c r="W16" s="29">
        <f t="shared" si="7"/>
        <v>12</v>
      </c>
      <c r="X16" s="30">
        <f t="shared" si="12"/>
        <v>4.3165467625899279</v>
      </c>
      <c r="Y16" s="29">
        <v>5</v>
      </c>
      <c r="Z16" s="30">
        <f t="shared" si="16"/>
        <v>4.3103448275862073</v>
      </c>
      <c r="AA16" s="29">
        <v>7</v>
      </c>
      <c r="AB16" s="31">
        <f>AA16/E16*100</f>
        <v>4.3209876543209873</v>
      </c>
      <c r="AC16" s="29">
        <f t="shared" si="14"/>
        <v>12</v>
      </c>
      <c r="AD16" s="32">
        <f t="shared" si="15"/>
        <v>4.3165467625899279</v>
      </c>
    </row>
    <row r="17" spans="1:32" ht="20.100000000000001" customHeight="1" x14ac:dyDescent="0.25">
      <c r="A17" s="27">
        <f>'[1]9'!A14</f>
        <v>3</v>
      </c>
      <c r="B17" s="28" t="str">
        <f>'[1]9'!B14</f>
        <v>UJUNG BULU</v>
      </c>
      <c r="C17" s="28" t="str">
        <f>'[1]9'!C14</f>
        <v>6. CAILE</v>
      </c>
      <c r="D17" s="29">
        <v>433</v>
      </c>
      <c r="E17" s="29">
        <v>450</v>
      </c>
      <c r="F17" s="29">
        <f t="shared" si="8"/>
        <v>883</v>
      </c>
      <c r="G17" s="29">
        <v>47</v>
      </c>
      <c r="H17" s="30">
        <f t="shared" si="9"/>
        <v>10.854503464203233</v>
      </c>
      <c r="I17" s="29">
        <v>48</v>
      </c>
      <c r="J17" s="30">
        <f t="shared" si="0"/>
        <v>10.666666666666668</v>
      </c>
      <c r="K17" s="29">
        <f t="shared" si="1"/>
        <v>95</v>
      </c>
      <c r="L17" s="30">
        <f t="shared" si="2"/>
        <v>10.758776896942242</v>
      </c>
      <c r="M17" s="29">
        <v>45</v>
      </c>
      <c r="N17" s="30">
        <f t="shared" si="3"/>
        <v>10.392609699769054</v>
      </c>
      <c r="O17" s="29">
        <v>47</v>
      </c>
      <c r="P17" s="31">
        <f>O17/E17*100</f>
        <v>10.444444444444445</v>
      </c>
      <c r="Q17" s="29">
        <f t="shared" si="5"/>
        <v>92</v>
      </c>
      <c r="R17" s="30">
        <f t="shared" si="6"/>
        <v>10.419026047565119</v>
      </c>
      <c r="S17" s="29">
        <v>46</v>
      </c>
      <c r="T17" s="30">
        <f t="shared" si="10"/>
        <v>10.623556581986143</v>
      </c>
      <c r="U17" s="29">
        <v>48</v>
      </c>
      <c r="V17" s="31">
        <f t="shared" si="11"/>
        <v>10.666666666666668</v>
      </c>
      <c r="W17" s="29">
        <f t="shared" si="7"/>
        <v>94</v>
      </c>
      <c r="X17" s="30">
        <f t="shared" si="12"/>
        <v>10.645526613816534</v>
      </c>
      <c r="Y17" s="29">
        <v>46</v>
      </c>
      <c r="Z17" s="30">
        <f t="shared" si="16"/>
        <v>10.623556581986143</v>
      </c>
      <c r="AA17" s="29">
        <v>48</v>
      </c>
      <c r="AB17" s="31">
        <f>AA17/E17*100</f>
        <v>10.666666666666668</v>
      </c>
      <c r="AC17" s="29">
        <f t="shared" si="14"/>
        <v>94</v>
      </c>
      <c r="AD17" s="32">
        <f t="shared" si="15"/>
        <v>10.645526613816534</v>
      </c>
      <c r="AF17" s="33">
        <f>AC17</f>
        <v>94</v>
      </c>
    </row>
    <row r="18" spans="1:32" ht="20.100000000000001" customHeight="1" x14ac:dyDescent="0.25">
      <c r="A18" s="27">
        <f>'[1]9'!A15</f>
        <v>4</v>
      </c>
      <c r="B18" s="28" t="str">
        <f>'[1]9'!B15</f>
        <v>UJUNG LOE</v>
      </c>
      <c r="C18" s="28" t="str">
        <f>'[1]9'!C15</f>
        <v>7. UJUNG LOE</v>
      </c>
      <c r="D18" s="29">
        <v>254</v>
      </c>
      <c r="E18" s="29">
        <v>182</v>
      </c>
      <c r="F18" s="29">
        <f t="shared" si="8"/>
        <v>436</v>
      </c>
      <c r="G18" s="29">
        <v>7</v>
      </c>
      <c r="H18" s="30">
        <f t="shared" si="9"/>
        <v>2.7559055118110236</v>
      </c>
      <c r="I18" s="29">
        <v>4</v>
      </c>
      <c r="J18" s="30">
        <f t="shared" si="0"/>
        <v>2.197802197802198</v>
      </c>
      <c r="K18" s="29">
        <f t="shared" si="1"/>
        <v>11</v>
      </c>
      <c r="L18" s="30">
        <f t="shared" si="2"/>
        <v>2.522935779816514</v>
      </c>
      <c r="M18" s="29">
        <v>7</v>
      </c>
      <c r="N18" s="30">
        <f t="shared" si="3"/>
        <v>2.7559055118110236</v>
      </c>
      <c r="O18" s="29">
        <v>6</v>
      </c>
      <c r="P18" s="31">
        <f t="shared" si="4"/>
        <v>3.296703296703297</v>
      </c>
      <c r="Q18" s="29">
        <f t="shared" si="5"/>
        <v>13</v>
      </c>
      <c r="R18" s="30">
        <f t="shared" si="6"/>
        <v>2.9816513761467891</v>
      </c>
      <c r="S18" s="29">
        <v>9</v>
      </c>
      <c r="T18" s="30">
        <f t="shared" si="10"/>
        <v>3.5433070866141732</v>
      </c>
      <c r="U18" s="29">
        <v>8</v>
      </c>
      <c r="V18" s="31">
        <f t="shared" si="11"/>
        <v>4.395604395604396</v>
      </c>
      <c r="W18" s="29">
        <f t="shared" si="7"/>
        <v>17</v>
      </c>
      <c r="X18" s="30">
        <f>W18/F18*100</f>
        <v>3.8990825688073398</v>
      </c>
      <c r="Y18" s="29">
        <v>9</v>
      </c>
      <c r="Z18" s="30">
        <f t="shared" si="16"/>
        <v>3.5433070866141732</v>
      </c>
      <c r="AA18" s="29">
        <v>8</v>
      </c>
      <c r="AB18" s="31">
        <f t="shared" si="13"/>
        <v>4.395604395604396</v>
      </c>
      <c r="AC18" s="29">
        <f t="shared" si="14"/>
        <v>17</v>
      </c>
      <c r="AD18" s="32">
        <f t="shared" si="15"/>
        <v>3.8990825688073398</v>
      </c>
    </row>
    <row r="19" spans="1:32" ht="20.100000000000001" customHeight="1" x14ac:dyDescent="0.25">
      <c r="A19" s="27"/>
      <c r="B19" s="28"/>
      <c r="C19" s="28" t="str">
        <f>'[1]9'!C16</f>
        <v>8. MANYAMPA</v>
      </c>
      <c r="D19" s="29">
        <v>49</v>
      </c>
      <c r="E19" s="29">
        <v>47</v>
      </c>
      <c r="F19" s="29">
        <f t="shared" si="8"/>
        <v>96</v>
      </c>
      <c r="G19" s="29">
        <v>1</v>
      </c>
      <c r="H19" s="30">
        <f t="shared" si="9"/>
        <v>2.0408163265306123</v>
      </c>
      <c r="I19" s="29">
        <v>1</v>
      </c>
      <c r="J19" s="30">
        <f t="shared" si="0"/>
        <v>2.1276595744680851</v>
      </c>
      <c r="K19" s="29">
        <f t="shared" si="1"/>
        <v>2</v>
      </c>
      <c r="L19" s="30">
        <f t="shared" si="2"/>
        <v>2.083333333333333</v>
      </c>
      <c r="M19" s="29">
        <v>0</v>
      </c>
      <c r="N19" s="30">
        <f t="shared" si="3"/>
        <v>0</v>
      </c>
      <c r="O19" s="29">
        <v>0</v>
      </c>
      <c r="P19" s="31">
        <f t="shared" si="4"/>
        <v>0</v>
      </c>
      <c r="Q19" s="29">
        <f t="shared" si="5"/>
        <v>0</v>
      </c>
      <c r="R19" s="30">
        <f t="shared" si="6"/>
        <v>0</v>
      </c>
      <c r="S19" s="29">
        <v>1</v>
      </c>
      <c r="T19" s="30">
        <f t="shared" si="10"/>
        <v>2.0408163265306123</v>
      </c>
      <c r="U19" s="29">
        <v>1</v>
      </c>
      <c r="V19" s="31">
        <f t="shared" si="11"/>
        <v>2.1276595744680851</v>
      </c>
      <c r="W19" s="29">
        <f t="shared" si="7"/>
        <v>2</v>
      </c>
      <c r="X19" s="30">
        <f t="shared" si="12"/>
        <v>2.083333333333333</v>
      </c>
      <c r="Y19" s="29">
        <v>1</v>
      </c>
      <c r="Z19" s="30">
        <f t="shared" si="16"/>
        <v>2.0408163265306123</v>
      </c>
      <c r="AA19" s="29">
        <v>1</v>
      </c>
      <c r="AB19" s="31">
        <f>AA19/E19*100</f>
        <v>2.1276595744680851</v>
      </c>
      <c r="AC19" s="29">
        <f t="shared" si="14"/>
        <v>2</v>
      </c>
      <c r="AD19" s="32">
        <f t="shared" si="15"/>
        <v>2.083333333333333</v>
      </c>
      <c r="AF19" s="33">
        <f>SUM(AC18:AC20)</f>
        <v>30</v>
      </c>
    </row>
    <row r="20" spans="1:32" ht="20.100000000000001" customHeight="1" x14ac:dyDescent="0.25">
      <c r="A20" s="27"/>
      <c r="B20" s="28"/>
      <c r="C20" s="28" t="str">
        <f>'[1]9'!C17</f>
        <v>9. PALANGISANG</v>
      </c>
      <c r="D20" s="29">
        <v>92</v>
      </c>
      <c r="E20" s="29">
        <v>74</v>
      </c>
      <c r="F20" s="29">
        <f t="shared" si="8"/>
        <v>166</v>
      </c>
      <c r="G20" s="29">
        <v>5</v>
      </c>
      <c r="H20" s="30">
        <f t="shared" si="9"/>
        <v>5.4347826086956523</v>
      </c>
      <c r="I20" s="29">
        <v>5</v>
      </c>
      <c r="J20" s="30">
        <f t="shared" si="0"/>
        <v>6.756756756756757</v>
      </c>
      <c r="K20" s="29">
        <f t="shared" si="1"/>
        <v>10</v>
      </c>
      <c r="L20" s="30">
        <f t="shared" si="2"/>
        <v>6.024096385542169</v>
      </c>
      <c r="M20" s="29">
        <v>5</v>
      </c>
      <c r="N20" s="30">
        <f t="shared" si="3"/>
        <v>5.4347826086956523</v>
      </c>
      <c r="O20" s="29">
        <v>5</v>
      </c>
      <c r="P20" s="31">
        <f t="shared" si="4"/>
        <v>6.756756756756757</v>
      </c>
      <c r="Q20" s="29">
        <f t="shared" si="5"/>
        <v>10</v>
      </c>
      <c r="R20" s="30">
        <f t="shared" si="6"/>
        <v>6.024096385542169</v>
      </c>
      <c r="S20" s="29">
        <v>4</v>
      </c>
      <c r="T20" s="30">
        <f t="shared" si="10"/>
        <v>4.3478260869565215</v>
      </c>
      <c r="U20" s="29">
        <v>7</v>
      </c>
      <c r="V20" s="31">
        <f t="shared" si="11"/>
        <v>9.4594594594594597</v>
      </c>
      <c r="W20" s="29">
        <f t="shared" si="7"/>
        <v>11</v>
      </c>
      <c r="X20" s="30">
        <f t="shared" si="12"/>
        <v>6.6265060240963862</v>
      </c>
      <c r="Y20" s="29">
        <v>4</v>
      </c>
      <c r="Z20" s="30">
        <f t="shared" si="16"/>
        <v>4.3478260869565215</v>
      </c>
      <c r="AA20" s="29">
        <v>7</v>
      </c>
      <c r="AB20" s="31">
        <f t="shared" si="13"/>
        <v>9.4594594594594597</v>
      </c>
      <c r="AC20" s="29">
        <f t="shared" si="14"/>
        <v>11</v>
      </c>
      <c r="AD20" s="32">
        <f>AC20/F20*100</f>
        <v>6.6265060240963862</v>
      </c>
    </row>
    <row r="21" spans="1:32" ht="20.100000000000001" customHeight="1" x14ac:dyDescent="0.25">
      <c r="A21" s="27">
        <f>'[1]9'!A18</f>
        <v>5</v>
      </c>
      <c r="B21" s="28" t="str">
        <f>'[1]9'!B18</f>
        <v>BONTO BAHARI</v>
      </c>
      <c r="C21" s="28" t="str">
        <f>'[1]9'!C18</f>
        <v>10. BONTO BAHARI</v>
      </c>
      <c r="D21" s="29">
        <v>230</v>
      </c>
      <c r="E21" s="29">
        <v>192</v>
      </c>
      <c r="F21" s="29">
        <f t="shared" si="8"/>
        <v>422</v>
      </c>
      <c r="G21" s="29">
        <v>17</v>
      </c>
      <c r="H21" s="30">
        <f t="shared" si="9"/>
        <v>7.3913043478260869</v>
      </c>
      <c r="I21" s="29">
        <v>9</v>
      </c>
      <c r="J21" s="30">
        <f t="shared" si="0"/>
        <v>4.6875</v>
      </c>
      <c r="K21" s="29">
        <f t="shared" si="1"/>
        <v>26</v>
      </c>
      <c r="L21" s="30">
        <f t="shared" si="2"/>
        <v>6.1611374407582939</v>
      </c>
      <c r="M21" s="29">
        <v>17</v>
      </c>
      <c r="N21" s="30">
        <f t="shared" si="3"/>
        <v>7.3913043478260869</v>
      </c>
      <c r="O21" s="29">
        <v>9</v>
      </c>
      <c r="P21" s="31">
        <f t="shared" si="4"/>
        <v>4.6875</v>
      </c>
      <c r="Q21" s="29">
        <f t="shared" si="5"/>
        <v>26</v>
      </c>
      <c r="R21" s="30">
        <f t="shared" si="6"/>
        <v>6.1611374407582939</v>
      </c>
      <c r="S21" s="29">
        <v>14</v>
      </c>
      <c r="T21" s="30">
        <f t="shared" si="10"/>
        <v>6.0869565217391308</v>
      </c>
      <c r="U21" s="29">
        <v>10</v>
      </c>
      <c r="V21" s="31">
        <f t="shared" si="11"/>
        <v>5.2083333333333339</v>
      </c>
      <c r="W21" s="29">
        <f t="shared" si="7"/>
        <v>24</v>
      </c>
      <c r="X21" s="30">
        <f t="shared" si="12"/>
        <v>5.6872037914691944</v>
      </c>
      <c r="Y21" s="29">
        <v>14</v>
      </c>
      <c r="Z21" s="30">
        <f t="shared" si="16"/>
        <v>6.0869565217391308</v>
      </c>
      <c r="AA21" s="29">
        <v>12</v>
      </c>
      <c r="AB21" s="31">
        <f t="shared" si="13"/>
        <v>6.25</v>
      </c>
      <c r="AC21" s="29">
        <f t="shared" si="14"/>
        <v>26</v>
      </c>
      <c r="AD21" s="32">
        <f t="shared" si="15"/>
        <v>6.1611374407582939</v>
      </c>
      <c r="AF21" s="33">
        <f>AC21</f>
        <v>26</v>
      </c>
    </row>
    <row r="22" spans="1:32" ht="20.100000000000001" customHeight="1" x14ac:dyDescent="0.25">
      <c r="A22" s="27">
        <f>'[1]9'!A19</f>
        <v>6</v>
      </c>
      <c r="B22" s="28" t="str">
        <f>'[1]9'!B19</f>
        <v>BONTO TIRO</v>
      </c>
      <c r="C22" s="28" t="str">
        <f>'[1]9'!C19</f>
        <v>11.BONTO TIRO</v>
      </c>
      <c r="D22" s="29">
        <v>94</v>
      </c>
      <c r="E22" s="29">
        <v>101</v>
      </c>
      <c r="F22" s="29">
        <f t="shared" si="8"/>
        <v>195</v>
      </c>
      <c r="G22" s="29">
        <v>10</v>
      </c>
      <c r="H22" s="30">
        <f t="shared" si="9"/>
        <v>10.638297872340425</v>
      </c>
      <c r="I22" s="29">
        <v>12</v>
      </c>
      <c r="J22" s="30">
        <f t="shared" si="0"/>
        <v>11.881188118811881</v>
      </c>
      <c r="K22" s="29">
        <f t="shared" si="1"/>
        <v>22</v>
      </c>
      <c r="L22" s="30">
        <f t="shared" si="2"/>
        <v>11.282051282051283</v>
      </c>
      <c r="M22" s="29">
        <v>19</v>
      </c>
      <c r="N22" s="30">
        <f t="shared" si="3"/>
        <v>20.212765957446805</v>
      </c>
      <c r="O22" s="29">
        <v>7</v>
      </c>
      <c r="P22" s="31">
        <f t="shared" si="4"/>
        <v>6.9306930693069315</v>
      </c>
      <c r="Q22" s="29">
        <f t="shared" si="5"/>
        <v>26</v>
      </c>
      <c r="R22" s="30">
        <f t="shared" si="6"/>
        <v>13.333333333333334</v>
      </c>
      <c r="S22" s="29">
        <v>12</v>
      </c>
      <c r="T22" s="30">
        <f t="shared" si="10"/>
        <v>12.76595744680851</v>
      </c>
      <c r="U22" s="29">
        <v>13</v>
      </c>
      <c r="V22" s="31">
        <f t="shared" si="11"/>
        <v>12.871287128712872</v>
      </c>
      <c r="W22" s="29">
        <f t="shared" si="7"/>
        <v>25</v>
      </c>
      <c r="X22" s="30">
        <f t="shared" si="12"/>
        <v>12.820512820512819</v>
      </c>
      <c r="Y22" s="29">
        <v>0</v>
      </c>
      <c r="Z22" s="30">
        <f t="shared" si="16"/>
        <v>0</v>
      </c>
      <c r="AA22" s="29">
        <v>0</v>
      </c>
      <c r="AB22" s="31">
        <f t="shared" si="13"/>
        <v>0</v>
      </c>
      <c r="AC22" s="29">
        <f t="shared" si="14"/>
        <v>0</v>
      </c>
      <c r="AD22" s="32">
        <f t="shared" si="15"/>
        <v>0</v>
      </c>
    </row>
    <row r="23" spans="1:32" ht="20.100000000000001" customHeight="1" x14ac:dyDescent="0.25">
      <c r="A23" s="27"/>
      <c r="B23" s="28"/>
      <c r="C23" s="28" t="str">
        <f>'[1]9'!C20</f>
        <v>12. BATANG</v>
      </c>
      <c r="D23" s="29">
        <v>77</v>
      </c>
      <c r="E23" s="29">
        <v>106</v>
      </c>
      <c r="F23" s="29">
        <f t="shared" si="8"/>
        <v>183</v>
      </c>
      <c r="G23" s="29">
        <v>13</v>
      </c>
      <c r="H23" s="30">
        <f t="shared" si="9"/>
        <v>16.883116883116884</v>
      </c>
      <c r="I23" s="29">
        <v>7</v>
      </c>
      <c r="J23" s="30">
        <f t="shared" si="0"/>
        <v>6.6037735849056602</v>
      </c>
      <c r="K23" s="29">
        <f t="shared" si="1"/>
        <v>20</v>
      </c>
      <c r="L23" s="30">
        <f t="shared" si="2"/>
        <v>10.928961748633879</v>
      </c>
      <c r="M23" s="29">
        <v>13</v>
      </c>
      <c r="N23" s="30">
        <f t="shared" si="3"/>
        <v>16.883116883116884</v>
      </c>
      <c r="O23" s="29">
        <v>7</v>
      </c>
      <c r="P23" s="31">
        <f t="shared" si="4"/>
        <v>6.6037735849056602</v>
      </c>
      <c r="Q23" s="29">
        <f t="shared" si="5"/>
        <v>20</v>
      </c>
      <c r="R23" s="30">
        <f>Q23/F23*100</f>
        <v>10.928961748633879</v>
      </c>
      <c r="S23" s="29">
        <v>13</v>
      </c>
      <c r="T23" s="30">
        <f>S23/D23*100</f>
        <v>16.883116883116884</v>
      </c>
      <c r="U23" s="29">
        <v>3</v>
      </c>
      <c r="V23" s="31">
        <f t="shared" si="11"/>
        <v>2.8301886792452833</v>
      </c>
      <c r="W23" s="29">
        <f t="shared" si="7"/>
        <v>16</v>
      </c>
      <c r="X23" s="30">
        <f t="shared" si="12"/>
        <v>8.7431693989071047</v>
      </c>
      <c r="Y23" s="29">
        <v>13</v>
      </c>
      <c r="Z23" s="30">
        <f t="shared" si="16"/>
        <v>16.883116883116884</v>
      </c>
      <c r="AA23" s="29">
        <v>3</v>
      </c>
      <c r="AB23" s="31">
        <f t="shared" si="13"/>
        <v>2.8301886792452833</v>
      </c>
      <c r="AC23" s="29">
        <f t="shared" si="14"/>
        <v>16</v>
      </c>
      <c r="AD23" s="32">
        <f>AC23/F23*100</f>
        <v>8.7431693989071047</v>
      </c>
      <c r="AF23" s="33">
        <f>AC23+AC24</f>
        <v>43</v>
      </c>
    </row>
    <row r="24" spans="1:32" ht="20.100000000000001" customHeight="1" x14ac:dyDescent="0.25">
      <c r="A24" s="27">
        <f>'[1]9'!A21</f>
        <v>7</v>
      </c>
      <c r="B24" s="28" t="str">
        <f>'[1]9'!B21</f>
        <v>HERLANG</v>
      </c>
      <c r="C24" s="28" t="str">
        <f>'[1]9'!C21</f>
        <v>13. HERLANG</v>
      </c>
      <c r="D24" s="29">
        <v>142</v>
      </c>
      <c r="E24" s="29">
        <v>131</v>
      </c>
      <c r="F24" s="29">
        <f t="shared" si="8"/>
        <v>273</v>
      </c>
      <c r="G24" s="29">
        <v>12</v>
      </c>
      <c r="H24" s="30">
        <f t="shared" si="9"/>
        <v>8.4507042253521121</v>
      </c>
      <c r="I24" s="29">
        <v>11</v>
      </c>
      <c r="J24" s="30">
        <f t="shared" si="0"/>
        <v>8.3969465648854964</v>
      </c>
      <c r="K24" s="29">
        <f t="shared" si="1"/>
        <v>23</v>
      </c>
      <c r="L24" s="30">
        <f t="shared" si="2"/>
        <v>8.4249084249084252</v>
      </c>
      <c r="M24" s="29">
        <v>13</v>
      </c>
      <c r="N24" s="30">
        <f t="shared" si="3"/>
        <v>9.1549295774647899</v>
      </c>
      <c r="O24" s="29">
        <v>11</v>
      </c>
      <c r="P24" s="31">
        <f t="shared" si="4"/>
        <v>8.3969465648854964</v>
      </c>
      <c r="Q24" s="29">
        <f t="shared" si="5"/>
        <v>24</v>
      </c>
      <c r="R24" s="30">
        <f t="shared" si="6"/>
        <v>8.791208791208792</v>
      </c>
      <c r="S24" s="29">
        <v>14</v>
      </c>
      <c r="T24" s="30">
        <f t="shared" si="10"/>
        <v>9.8591549295774641</v>
      </c>
      <c r="U24" s="29">
        <v>13</v>
      </c>
      <c r="V24" s="31">
        <f t="shared" si="11"/>
        <v>9.9236641221374047</v>
      </c>
      <c r="W24" s="29">
        <f t="shared" si="7"/>
        <v>27</v>
      </c>
      <c r="X24" s="30">
        <f t="shared" si="12"/>
        <v>9.8901098901098905</v>
      </c>
      <c r="Y24" s="29">
        <v>14</v>
      </c>
      <c r="Z24" s="30">
        <f t="shared" si="16"/>
        <v>9.8591549295774641</v>
      </c>
      <c r="AA24" s="29">
        <v>13</v>
      </c>
      <c r="AB24" s="31">
        <f t="shared" si="13"/>
        <v>9.9236641221374047</v>
      </c>
      <c r="AC24" s="29">
        <f t="shared" si="14"/>
        <v>27</v>
      </c>
      <c r="AD24" s="32">
        <f t="shared" si="15"/>
        <v>9.8901098901098905</v>
      </c>
    </row>
    <row r="25" spans="1:32" ht="20.100000000000001" customHeight="1" x14ac:dyDescent="0.25">
      <c r="A25" s="27"/>
      <c r="B25" s="28"/>
      <c r="C25" s="28" t="str">
        <f>'[1]9'!C22</f>
        <v>14. KARASSING</v>
      </c>
      <c r="D25" s="29">
        <v>56</v>
      </c>
      <c r="E25" s="29">
        <v>87</v>
      </c>
      <c r="F25" s="29">
        <f t="shared" si="8"/>
        <v>143</v>
      </c>
      <c r="G25" s="29">
        <v>4</v>
      </c>
      <c r="H25" s="30">
        <f t="shared" si="9"/>
        <v>7.1428571428571423</v>
      </c>
      <c r="I25" s="29">
        <v>7</v>
      </c>
      <c r="J25" s="30">
        <f t="shared" si="0"/>
        <v>8.0459770114942533</v>
      </c>
      <c r="K25" s="29">
        <f t="shared" si="1"/>
        <v>11</v>
      </c>
      <c r="L25" s="30">
        <f t="shared" si="2"/>
        <v>7.6923076923076925</v>
      </c>
      <c r="M25" s="29">
        <v>4</v>
      </c>
      <c r="N25" s="30">
        <f t="shared" si="3"/>
        <v>7.1428571428571423</v>
      </c>
      <c r="O25" s="29">
        <v>7</v>
      </c>
      <c r="P25" s="31">
        <f t="shared" si="4"/>
        <v>8.0459770114942533</v>
      </c>
      <c r="Q25" s="29">
        <f t="shared" si="5"/>
        <v>11</v>
      </c>
      <c r="R25" s="30">
        <f t="shared" si="6"/>
        <v>7.6923076923076925</v>
      </c>
      <c r="S25" s="29">
        <v>6</v>
      </c>
      <c r="T25" s="30">
        <f>S25/D25*100</f>
        <v>10.714285714285714</v>
      </c>
      <c r="U25" s="29">
        <v>5</v>
      </c>
      <c r="V25" s="31">
        <f t="shared" si="11"/>
        <v>5.7471264367816088</v>
      </c>
      <c r="W25" s="29">
        <f t="shared" si="7"/>
        <v>11</v>
      </c>
      <c r="X25" s="30">
        <f t="shared" si="12"/>
        <v>7.6923076923076925</v>
      </c>
      <c r="Y25" s="29">
        <v>6</v>
      </c>
      <c r="Z25" s="30">
        <f t="shared" si="16"/>
        <v>10.714285714285714</v>
      </c>
      <c r="AA25" s="29">
        <v>5</v>
      </c>
      <c r="AB25" s="31">
        <f t="shared" si="13"/>
        <v>5.7471264367816088</v>
      </c>
      <c r="AC25" s="29">
        <f t="shared" si="14"/>
        <v>11</v>
      </c>
      <c r="AD25" s="32">
        <f t="shared" si="15"/>
        <v>7.6923076923076925</v>
      </c>
      <c r="AF25" s="33">
        <f>AC25+AC26</f>
        <v>34</v>
      </c>
    </row>
    <row r="26" spans="1:32" ht="20.100000000000001" customHeight="1" x14ac:dyDescent="0.25">
      <c r="A26" s="27">
        <f>'[1]9'!A23</f>
        <v>8</v>
      </c>
      <c r="B26" s="28" t="str">
        <f>'[1]9'!B23</f>
        <v>KAJANG</v>
      </c>
      <c r="C26" s="28" t="str">
        <f>'[1]9'!C23</f>
        <v>15.KAJANG</v>
      </c>
      <c r="D26" s="29">
        <v>162</v>
      </c>
      <c r="E26" s="29">
        <v>172</v>
      </c>
      <c r="F26" s="29">
        <f t="shared" si="8"/>
        <v>334</v>
      </c>
      <c r="G26" s="29">
        <v>11</v>
      </c>
      <c r="H26" s="30">
        <f t="shared" si="9"/>
        <v>6.7901234567901234</v>
      </c>
      <c r="I26" s="29">
        <v>9</v>
      </c>
      <c r="J26" s="30">
        <f t="shared" si="0"/>
        <v>5.2325581395348841</v>
      </c>
      <c r="K26" s="29">
        <f t="shared" si="1"/>
        <v>20</v>
      </c>
      <c r="L26" s="30">
        <f t="shared" si="2"/>
        <v>5.9880239520958085</v>
      </c>
      <c r="M26" s="29">
        <v>11</v>
      </c>
      <c r="N26" s="30">
        <f t="shared" si="3"/>
        <v>6.7901234567901234</v>
      </c>
      <c r="O26" s="29">
        <v>9</v>
      </c>
      <c r="P26" s="31">
        <f t="shared" si="4"/>
        <v>5.2325581395348841</v>
      </c>
      <c r="Q26" s="29">
        <f t="shared" si="5"/>
        <v>20</v>
      </c>
      <c r="R26" s="30">
        <f t="shared" si="6"/>
        <v>5.9880239520958085</v>
      </c>
      <c r="S26" s="29">
        <v>13</v>
      </c>
      <c r="T26" s="30">
        <f t="shared" si="10"/>
        <v>8.0246913580246915</v>
      </c>
      <c r="U26" s="29">
        <v>10</v>
      </c>
      <c r="V26" s="31">
        <f t="shared" si="11"/>
        <v>5.8139534883720927</v>
      </c>
      <c r="W26" s="29">
        <f t="shared" si="7"/>
        <v>23</v>
      </c>
      <c r="X26" s="30">
        <f t="shared" si="12"/>
        <v>6.88622754491018</v>
      </c>
      <c r="Y26" s="29">
        <v>13</v>
      </c>
      <c r="Z26" s="30">
        <f t="shared" si="16"/>
        <v>8.0246913580246915</v>
      </c>
      <c r="AA26" s="29">
        <v>10</v>
      </c>
      <c r="AB26" s="31">
        <f t="shared" si="13"/>
        <v>5.8139534883720927</v>
      </c>
      <c r="AC26" s="29">
        <f t="shared" si="14"/>
        <v>23</v>
      </c>
      <c r="AD26" s="32">
        <f t="shared" si="15"/>
        <v>6.88622754491018</v>
      </c>
    </row>
    <row r="27" spans="1:32" ht="20.100000000000001" customHeight="1" x14ac:dyDescent="0.25">
      <c r="A27" s="27"/>
      <c r="B27" s="28"/>
      <c r="C27" s="28" t="str">
        <f>'[1]9'!C24</f>
        <v>16. LEMBANNA</v>
      </c>
      <c r="D27" s="29">
        <v>119</v>
      </c>
      <c r="E27" s="29">
        <v>179</v>
      </c>
      <c r="F27" s="29">
        <f t="shared" si="8"/>
        <v>298</v>
      </c>
      <c r="G27" s="29">
        <v>13</v>
      </c>
      <c r="H27" s="30">
        <f t="shared" si="9"/>
        <v>10.92436974789916</v>
      </c>
      <c r="I27" s="29">
        <v>14</v>
      </c>
      <c r="J27" s="30">
        <f t="shared" si="0"/>
        <v>7.8212290502793298</v>
      </c>
      <c r="K27" s="29">
        <f t="shared" si="1"/>
        <v>27</v>
      </c>
      <c r="L27" s="30">
        <f t="shared" si="2"/>
        <v>9.0604026845637584</v>
      </c>
      <c r="M27" s="29">
        <v>13</v>
      </c>
      <c r="N27" s="30">
        <f>M27/D27*100</f>
        <v>10.92436974789916</v>
      </c>
      <c r="O27" s="29">
        <v>14</v>
      </c>
      <c r="P27" s="31">
        <f>O27/E27*100</f>
        <v>7.8212290502793298</v>
      </c>
      <c r="Q27" s="29">
        <f t="shared" si="5"/>
        <v>27</v>
      </c>
      <c r="R27" s="30">
        <f t="shared" si="6"/>
        <v>9.0604026845637584</v>
      </c>
      <c r="S27" s="29">
        <v>13</v>
      </c>
      <c r="T27" s="30">
        <f t="shared" si="10"/>
        <v>10.92436974789916</v>
      </c>
      <c r="U27" s="29">
        <v>11</v>
      </c>
      <c r="V27" s="31">
        <f>U27/E27*100</f>
        <v>6.1452513966480442</v>
      </c>
      <c r="W27" s="29">
        <f t="shared" si="7"/>
        <v>24</v>
      </c>
      <c r="X27" s="30">
        <f t="shared" si="12"/>
        <v>8.0536912751677843</v>
      </c>
      <c r="Y27" s="29">
        <v>13</v>
      </c>
      <c r="Z27" s="30">
        <f t="shared" si="16"/>
        <v>10.92436974789916</v>
      </c>
      <c r="AA27" s="29">
        <v>11</v>
      </c>
      <c r="AB27" s="31">
        <f t="shared" si="13"/>
        <v>6.1452513966480442</v>
      </c>
      <c r="AC27" s="29">
        <f t="shared" si="14"/>
        <v>24</v>
      </c>
      <c r="AD27" s="32">
        <f t="shared" si="15"/>
        <v>8.0536912751677843</v>
      </c>
      <c r="AF27" s="33">
        <f>SUM(AC26:AC28)</f>
        <v>62</v>
      </c>
    </row>
    <row r="28" spans="1:32" ht="20.100000000000001" customHeight="1" x14ac:dyDescent="0.25">
      <c r="A28" s="27"/>
      <c r="B28" s="28"/>
      <c r="C28" s="28" t="str">
        <f>'[1]9'!C25</f>
        <v>17.TANAH TOA</v>
      </c>
      <c r="D28" s="29">
        <v>79</v>
      </c>
      <c r="E28" s="29">
        <v>91</v>
      </c>
      <c r="F28" s="29">
        <f t="shared" si="8"/>
        <v>170</v>
      </c>
      <c r="G28" s="29">
        <v>7</v>
      </c>
      <c r="H28" s="30">
        <f t="shared" si="9"/>
        <v>8.8607594936708853</v>
      </c>
      <c r="I28" s="29">
        <v>8</v>
      </c>
      <c r="J28" s="30">
        <f t="shared" si="0"/>
        <v>8.791208791208792</v>
      </c>
      <c r="K28" s="29">
        <f t="shared" si="1"/>
        <v>15</v>
      </c>
      <c r="L28" s="30">
        <f t="shared" si="2"/>
        <v>8.8235294117647065</v>
      </c>
      <c r="M28" s="29">
        <v>7</v>
      </c>
      <c r="N28" s="30">
        <f t="shared" si="3"/>
        <v>8.8607594936708853</v>
      </c>
      <c r="O28" s="29">
        <v>8</v>
      </c>
      <c r="P28" s="31">
        <f t="shared" si="4"/>
        <v>8.791208791208792</v>
      </c>
      <c r="Q28" s="29">
        <f t="shared" si="5"/>
        <v>15</v>
      </c>
      <c r="R28" s="30">
        <f t="shared" si="6"/>
        <v>8.8235294117647065</v>
      </c>
      <c r="S28" s="29">
        <v>8</v>
      </c>
      <c r="T28" s="30">
        <f t="shared" si="10"/>
        <v>10.126582278481013</v>
      </c>
      <c r="U28" s="29">
        <v>7</v>
      </c>
      <c r="V28" s="31">
        <f t="shared" si="11"/>
        <v>7.6923076923076925</v>
      </c>
      <c r="W28" s="29">
        <f t="shared" si="7"/>
        <v>15</v>
      </c>
      <c r="X28" s="30">
        <f t="shared" si="12"/>
        <v>8.8235294117647065</v>
      </c>
      <c r="Y28" s="29">
        <v>8</v>
      </c>
      <c r="Z28" s="30">
        <f t="shared" si="16"/>
        <v>10.126582278481013</v>
      </c>
      <c r="AA28" s="29">
        <v>7</v>
      </c>
      <c r="AB28" s="31">
        <f t="shared" si="13"/>
        <v>7.6923076923076925</v>
      </c>
      <c r="AC28" s="29">
        <f t="shared" si="14"/>
        <v>15</v>
      </c>
      <c r="AD28" s="32">
        <f t="shared" si="15"/>
        <v>8.8235294117647065</v>
      </c>
    </row>
    <row r="29" spans="1:32" ht="20.100000000000001" customHeight="1" x14ac:dyDescent="0.25">
      <c r="A29" s="27">
        <f>'[1]9'!A26</f>
        <v>9</v>
      </c>
      <c r="B29" s="28" t="str">
        <f>'[1]9'!B26</f>
        <v>BULUKUMPA</v>
      </c>
      <c r="C29" s="28" t="str">
        <f>'[1]9'!C26</f>
        <v>18. TANETE</v>
      </c>
      <c r="D29" s="29">
        <v>265</v>
      </c>
      <c r="E29" s="29">
        <v>404</v>
      </c>
      <c r="F29" s="29">
        <f t="shared" si="8"/>
        <v>669</v>
      </c>
      <c r="G29" s="29">
        <v>20</v>
      </c>
      <c r="H29" s="30">
        <f t="shared" si="9"/>
        <v>7.5471698113207548</v>
      </c>
      <c r="I29" s="29">
        <v>23</v>
      </c>
      <c r="J29" s="30">
        <f t="shared" si="0"/>
        <v>5.6930693069306937</v>
      </c>
      <c r="K29" s="29">
        <f t="shared" si="1"/>
        <v>43</v>
      </c>
      <c r="L29" s="30">
        <f t="shared" si="2"/>
        <v>6.4275037369207766</v>
      </c>
      <c r="M29" s="29">
        <v>20</v>
      </c>
      <c r="N29" s="30">
        <f t="shared" si="3"/>
        <v>7.5471698113207548</v>
      </c>
      <c r="O29" s="29">
        <v>23</v>
      </c>
      <c r="P29" s="31">
        <f t="shared" si="4"/>
        <v>5.6930693069306937</v>
      </c>
      <c r="Q29" s="29">
        <f t="shared" si="5"/>
        <v>43</v>
      </c>
      <c r="R29" s="30">
        <f t="shared" si="6"/>
        <v>6.4275037369207766</v>
      </c>
      <c r="S29" s="29">
        <v>34</v>
      </c>
      <c r="T29" s="30">
        <f t="shared" si="10"/>
        <v>12.830188679245284</v>
      </c>
      <c r="U29" s="29">
        <v>33</v>
      </c>
      <c r="V29" s="31">
        <f t="shared" si="11"/>
        <v>8.1683168316831694</v>
      </c>
      <c r="W29" s="29">
        <f t="shared" si="7"/>
        <v>67</v>
      </c>
      <c r="X29" s="30">
        <f>W29/F29*100</f>
        <v>10.014947683109119</v>
      </c>
      <c r="Y29" s="29">
        <v>34</v>
      </c>
      <c r="Z29" s="30">
        <f t="shared" si="16"/>
        <v>12.830188679245284</v>
      </c>
      <c r="AA29" s="29">
        <v>33</v>
      </c>
      <c r="AB29" s="31">
        <f t="shared" si="13"/>
        <v>8.1683168316831694</v>
      </c>
      <c r="AC29" s="29">
        <f t="shared" si="14"/>
        <v>67</v>
      </c>
      <c r="AD29" s="32">
        <f t="shared" si="15"/>
        <v>10.014947683109119</v>
      </c>
      <c r="AF29" s="33">
        <f>AC29+AC30</f>
        <v>92</v>
      </c>
    </row>
    <row r="30" spans="1:32" ht="20.100000000000001" customHeight="1" x14ac:dyDescent="0.25">
      <c r="A30" s="27"/>
      <c r="B30" s="28"/>
      <c r="C30" s="28" t="str">
        <f>'[1]9'!C27</f>
        <v>19. SALASSAE</v>
      </c>
      <c r="D30" s="29">
        <v>98</v>
      </c>
      <c r="E30" s="29">
        <v>114</v>
      </c>
      <c r="F30" s="29">
        <f t="shared" si="8"/>
        <v>212</v>
      </c>
      <c r="G30" s="29">
        <v>11</v>
      </c>
      <c r="H30" s="30">
        <f t="shared" si="9"/>
        <v>11.224489795918368</v>
      </c>
      <c r="I30" s="29">
        <v>11</v>
      </c>
      <c r="J30" s="30">
        <f t="shared" si="0"/>
        <v>9.6491228070175428</v>
      </c>
      <c r="K30" s="29">
        <f t="shared" si="1"/>
        <v>22</v>
      </c>
      <c r="L30" s="30">
        <f t="shared" si="2"/>
        <v>10.377358490566039</v>
      </c>
      <c r="M30" s="29">
        <v>11</v>
      </c>
      <c r="N30" s="30">
        <f t="shared" si="3"/>
        <v>11.224489795918368</v>
      </c>
      <c r="O30" s="29">
        <v>11</v>
      </c>
      <c r="P30" s="31">
        <f t="shared" si="4"/>
        <v>9.6491228070175428</v>
      </c>
      <c r="Q30" s="29">
        <f t="shared" si="5"/>
        <v>22</v>
      </c>
      <c r="R30" s="30">
        <f t="shared" si="6"/>
        <v>10.377358490566039</v>
      </c>
      <c r="S30" s="29">
        <v>13</v>
      </c>
      <c r="T30" s="30">
        <f t="shared" si="10"/>
        <v>13.26530612244898</v>
      </c>
      <c r="U30" s="29">
        <v>12</v>
      </c>
      <c r="V30" s="31">
        <f t="shared" si="11"/>
        <v>10.526315789473683</v>
      </c>
      <c r="W30" s="29">
        <f t="shared" si="7"/>
        <v>25</v>
      </c>
      <c r="X30" s="30">
        <f t="shared" si="12"/>
        <v>11.79245283018868</v>
      </c>
      <c r="Y30" s="29">
        <v>13</v>
      </c>
      <c r="Z30" s="30">
        <f t="shared" si="16"/>
        <v>13.26530612244898</v>
      </c>
      <c r="AA30" s="29">
        <v>12</v>
      </c>
      <c r="AB30" s="31">
        <f t="shared" si="13"/>
        <v>10.526315789473683</v>
      </c>
      <c r="AC30" s="29">
        <f t="shared" si="14"/>
        <v>25</v>
      </c>
      <c r="AD30" s="32">
        <f t="shared" si="15"/>
        <v>11.79245283018868</v>
      </c>
    </row>
    <row r="31" spans="1:32" ht="20.100000000000001" customHeight="1" x14ac:dyDescent="0.25">
      <c r="A31" s="34">
        <f>'[1]9'!A28</f>
        <v>10</v>
      </c>
      <c r="B31" s="35" t="str">
        <f>'[1]9'!B28</f>
        <v>RILAU ALE</v>
      </c>
      <c r="C31" s="35" t="str">
        <f>'[1]9'!C28</f>
        <v>20.BONTO BANGUN</v>
      </c>
      <c r="D31" s="36">
        <v>351</v>
      </c>
      <c r="E31" s="36">
        <v>315</v>
      </c>
      <c r="F31" s="36">
        <f t="shared" si="8"/>
        <v>666</v>
      </c>
      <c r="G31" s="36">
        <v>17</v>
      </c>
      <c r="H31" s="37">
        <f t="shared" si="9"/>
        <v>4.8433048433048427</v>
      </c>
      <c r="I31" s="36">
        <v>19</v>
      </c>
      <c r="J31" s="37">
        <f t="shared" si="0"/>
        <v>6.0317460317460316</v>
      </c>
      <c r="K31" s="36">
        <f t="shared" si="1"/>
        <v>36</v>
      </c>
      <c r="L31" s="37">
        <f t="shared" si="2"/>
        <v>5.4054054054054053</v>
      </c>
      <c r="M31" s="36">
        <v>16</v>
      </c>
      <c r="N31" s="37">
        <f t="shared" si="3"/>
        <v>4.5584045584045585</v>
      </c>
      <c r="O31" s="36">
        <v>14</v>
      </c>
      <c r="P31" s="38">
        <f t="shared" si="4"/>
        <v>4.4444444444444446</v>
      </c>
      <c r="Q31" s="36">
        <f t="shared" si="5"/>
        <v>30</v>
      </c>
      <c r="R31" s="37">
        <f t="shared" si="6"/>
        <v>4.5045045045045047</v>
      </c>
      <c r="S31" s="36">
        <v>8</v>
      </c>
      <c r="T31" s="37">
        <f t="shared" si="10"/>
        <v>2.2792022792022792</v>
      </c>
      <c r="U31" s="36">
        <v>8</v>
      </c>
      <c r="V31" s="38">
        <f t="shared" si="11"/>
        <v>2.5396825396825395</v>
      </c>
      <c r="W31" s="36">
        <f t="shared" si="7"/>
        <v>16</v>
      </c>
      <c r="X31" s="37">
        <f t="shared" si="12"/>
        <v>2.4024024024024024</v>
      </c>
      <c r="Y31" s="36">
        <v>8</v>
      </c>
      <c r="Z31" s="37">
        <f t="shared" si="16"/>
        <v>2.2792022792022792</v>
      </c>
      <c r="AA31" s="36">
        <v>8</v>
      </c>
      <c r="AB31" s="38">
        <f t="shared" si="13"/>
        <v>2.5396825396825395</v>
      </c>
      <c r="AC31" s="36">
        <f t="shared" si="14"/>
        <v>16</v>
      </c>
      <c r="AD31" s="39">
        <f>AC31/F31*100</f>
        <v>2.4024024024024024</v>
      </c>
      <c r="AF31" s="33">
        <f>AC31</f>
        <v>16</v>
      </c>
    </row>
    <row r="32" spans="1:32" ht="20.100000000000001" customHeight="1" x14ac:dyDescent="0.25">
      <c r="A32" s="40" t="s">
        <v>47</v>
      </c>
      <c r="B32" s="41"/>
      <c r="C32" s="41"/>
      <c r="D32" s="42">
        <f>SUM(D12:D31)</f>
        <v>3351</v>
      </c>
      <c r="E32" s="42">
        <f>SUM(E12:E31)</f>
        <v>3494</v>
      </c>
      <c r="F32" s="42">
        <f>SUM(F12:F31)</f>
        <v>6845</v>
      </c>
      <c r="G32" s="42">
        <f>SUM(G12:G31)</f>
        <v>229</v>
      </c>
      <c r="H32" s="43">
        <f>G32/D32*100</f>
        <v>6.833780960907192</v>
      </c>
      <c r="I32" s="42">
        <f>SUM(I12:I31)</f>
        <v>220</v>
      </c>
      <c r="J32" s="43">
        <f>I32/E32*100</f>
        <v>6.2965082999427588</v>
      </c>
      <c r="K32" s="42">
        <f>SUM(K12:K31)</f>
        <v>449</v>
      </c>
      <c r="L32" s="43">
        <f>K32/F32*100</f>
        <v>6.5595325054784519</v>
      </c>
      <c r="M32" s="42">
        <f>SUM(M12:M31)</f>
        <v>235</v>
      </c>
      <c r="N32" s="43">
        <f>M32/D32*100</f>
        <v>7.0128319904506116</v>
      </c>
      <c r="O32" s="42">
        <f>SUM(O12:O31)</f>
        <v>209</v>
      </c>
      <c r="P32" s="44">
        <f>O32/E32*100</f>
        <v>5.9816828849456209</v>
      </c>
      <c r="Q32" s="42">
        <f>SUM(Q12:Q31)</f>
        <v>444</v>
      </c>
      <c r="R32" s="43">
        <f>Q32/F32*100</f>
        <v>6.4864864864864868</v>
      </c>
      <c r="S32" s="42">
        <f>SUM(S12:S31)</f>
        <v>237</v>
      </c>
      <c r="T32" s="43">
        <f>S32/D32*100</f>
        <v>7.072515666965085</v>
      </c>
      <c r="U32" s="42">
        <f>SUM(U12:U31)</f>
        <v>224</v>
      </c>
      <c r="V32" s="44">
        <f>U32/E32*100</f>
        <v>6.4109902690326281</v>
      </c>
      <c r="W32" s="42">
        <f>SUM(W12:W31)</f>
        <v>461</v>
      </c>
      <c r="X32" s="43">
        <f>W32/F32*100</f>
        <v>6.734842951059167</v>
      </c>
      <c r="Y32" s="42">
        <f>SUM(Y12:Y31)</f>
        <v>225</v>
      </c>
      <c r="Z32" s="43">
        <f>Y32/D32*100</f>
        <v>6.7144136078782459</v>
      </c>
      <c r="AA32" s="42">
        <f>SUM(AA12:AA31)</f>
        <v>215</v>
      </c>
      <c r="AB32" s="43">
        <f>AA32/E32*100</f>
        <v>6.153405838580424</v>
      </c>
      <c r="AC32" s="42">
        <f>SUM(AC12:AC31)</f>
        <v>440</v>
      </c>
      <c r="AD32" s="45">
        <f>AC32/F32*100</f>
        <v>6.4280496712929143</v>
      </c>
    </row>
    <row r="33" spans="1:30" x14ac:dyDescent="0.25">
      <c r="A33" s="46"/>
      <c r="B33" s="46"/>
      <c r="C33" s="46"/>
      <c r="D33" s="46"/>
      <c r="E33" s="46"/>
      <c r="F33" s="3">
        <v>7473</v>
      </c>
      <c r="G33" s="3" t="s">
        <v>48</v>
      </c>
    </row>
    <row r="34" spans="1:30" x14ac:dyDescent="0.25">
      <c r="A34" s="47" t="s">
        <v>49</v>
      </c>
      <c r="F34" s="3"/>
      <c r="G34" s="3" t="s">
        <v>50</v>
      </c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47" t="s">
        <v>51</v>
      </c>
      <c r="W35" s="3"/>
      <c r="X35" s="3" t="s">
        <v>52</v>
      </c>
      <c r="Y35" s="3"/>
      <c r="Z35" s="3"/>
      <c r="AA35" s="3"/>
      <c r="AB35" s="3"/>
      <c r="AC35" s="3"/>
      <c r="AD35" s="3"/>
    </row>
    <row r="36" spans="1:30" x14ac:dyDescent="0.25">
      <c r="A36" s="47"/>
      <c r="B36" s="48" t="s">
        <v>53</v>
      </c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B37" s="47" t="s">
        <v>54</v>
      </c>
      <c r="W37" s="3"/>
      <c r="X37" s="3" t="s">
        <v>55</v>
      </c>
      <c r="Y37" s="3"/>
      <c r="Z37" s="3"/>
      <c r="AA37" s="3"/>
      <c r="AB37" s="3"/>
      <c r="AC37" s="3"/>
      <c r="AD37" s="3"/>
    </row>
    <row r="38" spans="1:30" x14ac:dyDescent="0.25"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W41" s="3"/>
      <c r="X41" s="49" t="s">
        <v>56</v>
      </c>
      <c r="Y41" s="3"/>
      <c r="Z41" s="3"/>
      <c r="AA41" s="3"/>
      <c r="AB41" s="3"/>
      <c r="AC41" s="3"/>
      <c r="AD41" s="3"/>
    </row>
    <row r="42" spans="1:30" x14ac:dyDescent="0.25">
      <c r="W42" s="3"/>
      <c r="X42" s="3" t="s">
        <v>57</v>
      </c>
      <c r="Y42" s="3"/>
      <c r="Z42" s="3"/>
      <c r="AA42" s="3"/>
      <c r="AB42" s="3"/>
      <c r="AC42" s="3"/>
      <c r="AD42" s="3"/>
    </row>
    <row r="43" spans="1:30" x14ac:dyDescent="0.25"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W45" s="3"/>
      <c r="X45" s="3"/>
      <c r="Y45" s="3"/>
      <c r="Z45" s="3"/>
      <c r="AA45" s="3"/>
      <c r="AB45" s="3"/>
      <c r="AC45" s="3"/>
      <c r="AD45" s="3"/>
    </row>
  </sheetData>
  <mergeCells count="16">
    <mergeCell ref="I9:J9"/>
    <mergeCell ref="A7:A10"/>
    <mergeCell ref="B7:B10"/>
    <mergeCell ref="C7:C10"/>
    <mergeCell ref="D7:F9"/>
    <mergeCell ref="G9:H9"/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</mergeCells>
  <printOptions horizontalCentered="1"/>
  <pageMargins left="0.34" right="0.31" top="1.1499999999999999" bottom="0.9" header="0" footer="0"/>
  <pageSetup paperSize="9" scale="4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2024-10-08T00:54:59Z</dcterms:created>
  <dcterms:modified xsi:type="dcterms:W3CDTF">2024-10-08T00:56:09Z</dcterms:modified>
</cp:coreProperties>
</file>