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4 JUMLAH KASUS HIV MENURUT JENIS KELAMIN DAN KELOMPOK UMUR\"/>
    </mc:Choice>
  </mc:AlternateContent>
  <xr:revisionPtr revIDLastSave="0" documentId="13_ncr:1_{B15B7FA8-E01C-487A-9DA3-A568B186C966}" xr6:coauthVersionLast="47" xr6:coauthVersionMax="47" xr10:uidLastSave="{00000000-0000-0000-0000-000000000000}"/>
  <bookViews>
    <workbookView xWindow="-108" yWindow="-108" windowWidth="23256" windowHeight="12456" xr2:uid="{5286902A-30FF-4487-B272-86D4484F6453}"/>
  </bookViews>
  <sheets>
    <sheet name="2023" sheetId="1" r:id="rId1"/>
  </sheets>
  <externalReferences>
    <externalReference r:id="rId2"/>
  </externalReferences>
  <definedNames>
    <definedName name="_xlnm.Print_Area" localSheetId="0">'2023'!$A$1:$F$23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16" i="1"/>
  <c r="C16" i="1"/>
  <c r="E15" i="1"/>
  <c r="E14" i="1"/>
  <c r="E13" i="1"/>
  <c r="E12" i="1"/>
  <c r="E11" i="1"/>
  <c r="E10" i="1"/>
  <c r="A5" i="1"/>
  <c r="A4" i="1"/>
  <c r="F11" i="1" l="1"/>
  <c r="F13" i="1"/>
  <c r="F15" i="1"/>
  <c r="D17" i="1"/>
  <c r="F12" i="1"/>
  <c r="C17" i="1"/>
  <c r="F10" i="1"/>
  <c r="E16" i="1"/>
  <c r="F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8" authorId="0" shapeId="0" xr:uid="{B76AEF2B-9FCA-4660-BF09-A3C64B9023DC}">
      <text>
        <r>
          <rPr>
            <sz val="11"/>
            <color theme="1"/>
            <rFont val="Calibri"/>
            <scheme val="minor"/>
          </rPr>
          <t>======
ID#AAABDCU7SfE
user    (2024-01-17 01:06:00)
jumlah estimasi orang dengan risiko terinfeksi HIV</t>
        </r>
      </text>
    </comment>
    <comment ref="F19" authorId="0" shapeId="0" xr:uid="{85F89FD1-CB92-4A33-85B6-68B3A33C3EF1}">
      <text>
        <r>
          <rPr>
            <sz val="11"/>
            <color theme="1"/>
            <rFont val="Calibri"/>
            <scheme val="minor"/>
          </rPr>
          <t>======
ID#AAABDCU7SfA
user    (2024-01-17 01:06:00)
input  jumlah org dgn risiko terinfeksi HIV mendapat pelayanan deteksi dini HIV sesuai standar</t>
        </r>
      </text>
    </comment>
  </commentList>
</comments>
</file>

<file path=xl/sharedStrings.xml><?xml version="1.0" encoding="utf-8"?>
<sst xmlns="http://schemas.openxmlformats.org/spreadsheetml/2006/main" count="23" uniqueCount="23">
  <si>
    <t>TABEL  59</t>
  </si>
  <si>
    <t xml:space="preserve"> </t>
  </si>
  <si>
    <t>JUMLAH KASUS HIV MENURUT JENIS KELAMIN DAN KELOMPOK UMUR</t>
  </si>
  <si>
    <t>NO</t>
  </si>
  <si>
    <t>KELOMPOK UMUR</t>
  </si>
  <si>
    <t>KASUS H I V</t>
  </si>
  <si>
    <t>L</t>
  </si>
  <si>
    <t>P</t>
  </si>
  <si>
    <t>L+P</t>
  </si>
  <si>
    <t>PROPORSI KELOMPOK UMUR</t>
  </si>
  <si>
    <r>
      <rPr>
        <sz val="12"/>
        <rFont val="Calibri"/>
        <family val="2"/>
      </rPr>
      <t>≤</t>
    </r>
    <r>
      <rPr>
        <sz val="12"/>
        <rFont val="Arial"/>
        <family val="2"/>
      </rPr>
      <t xml:space="preserve"> 4 TAHUN</t>
    </r>
  </si>
  <si>
    <t>5 - 14 TAHUN</t>
  </si>
  <si>
    <t>15 - 19 TAHUN</t>
  </si>
  <si>
    <t>20 - 24 TAHUN</t>
  </si>
  <si>
    <t>25 - 49 TAHUN</t>
  </si>
  <si>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50 TAHUN</t>
    </r>
  </si>
  <si>
    <t>JUMLAH (KAB/KOTA)</t>
  </si>
  <si>
    <t>PROPORSI JENIS KELAMIN</t>
  </si>
  <si>
    <t xml:space="preserve">Jumlah estimasi  orang  dengan risiko terinfeksi HIV </t>
  </si>
  <si>
    <t>Jumlah orang dengan risiko terinfeksi HIV yang mendapatkan pelayanan sesuai standar</t>
  </si>
  <si>
    <t xml:space="preserve">Persentase orang dengan risiko terinfeksi HIV mendapatkan 
pelayanan  deteksi dini HIV sesuai standar
</t>
  </si>
  <si>
    <t>Sumber: Bidang Pencegahan dan Pengendalian Penyakit Dinas Kesehatan Bulukumba</t>
  </si>
  <si>
    <t>Keterangan: Jumlah kasus adalah seluruh kasus baru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</si>
</sst>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37" fontId="6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7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7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7" fontId="8" fillId="0" borderId="7" xfId="0" applyNumberFormat="1" applyFont="1" applyBorder="1" applyAlignment="1">
      <alignment horizontal="center" vertical="center"/>
    </xf>
    <xf numFmtId="37" fontId="8" fillId="0" borderId="5" xfId="0" applyNumberFormat="1" applyFont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164" fontId="8" fillId="0" borderId="17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7834-2158-47E5-8DFA-6F728C0E24E1}">
  <sheetPr>
    <tabColor rgb="FFFF0000"/>
    <pageSetUpPr fitToPage="1"/>
  </sheetPr>
  <dimension ref="A1:Z996"/>
  <sheetViews>
    <sheetView tabSelected="1" view="pageBreakPreview" zoomScaleNormal="100" zoomScaleSheetLayoutView="100" workbookViewId="0">
      <selection activeCell="H6" sqref="H6"/>
    </sheetView>
  </sheetViews>
  <sheetFormatPr defaultColWidth="14.44140625" defaultRowHeight="15" customHeight="1" x14ac:dyDescent="0.3"/>
  <cols>
    <col min="1" max="1" width="5.6640625" customWidth="1"/>
    <col min="2" max="2" width="35.5546875" customWidth="1"/>
    <col min="3" max="4" width="14.6640625" customWidth="1"/>
    <col min="5" max="5" width="27.6640625" customWidth="1"/>
    <col min="6" max="6" width="33.109375" customWidth="1"/>
    <col min="7" max="7" width="12.44140625" customWidth="1"/>
    <col min="8" max="13" width="10.6640625" customWidth="1"/>
    <col min="14" max="14" width="12.44140625" customWidth="1"/>
    <col min="15" max="15" width="11.88671875" customWidth="1"/>
    <col min="16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" t="s">
        <v>2</v>
      </c>
      <c r="B3" s="5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4" t="str">
        <f>'[1]1'!$A$5</f>
        <v>KABUPATEN  BULUKUMBA</v>
      </c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4" t="str">
        <f>'[1]1'!$A$6</f>
        <v>TAHUN 2023</v>
      </c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6"/>
      <c r="B6" s="6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9" customHeight="1" x14ac:dyDescent="0.3">
      <c r="A7" s="7" t="s">
        <v>3</v>
      </c>
      <c r="B7" s="8" t="s">
        <v>4</v>
      </c>
      <c r="C7" s="9" t="s">
        <v>5</v>
      </c>
      <c r="D7" s="10"/>
      <c r="E7" s="10"/>
      <c r="F7" s="11"/>
      <c r="G7" s="12"/>
      <c r="H7" s="13"/>
      <c r="I7" s="5"/>
      <c r="J7" s="5"/>
      <c r="K7" s="13"/>
      <c r="L7" s="5"/>
      <c r="M7" s="5"/>
      <c r="N7" s="12"/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5" customHeight="1" x14ac:dyDescent="0.3">
      <c r="A8" s="14"/>
      <c r="B8" s="14"/>
      <c r="C8" s="15" t="s">
        <v>6</v>
      </c>
      <c r="D8" s="15" t="s">
        <v>7</v>
      </c>
      <c r="E8" s="15" t="s">
        <v>8</v>
      </c>
      <c r="F8" s="15" t="s">
        <v>9</v>
      </c>
      <c r="G8" s="12"/>
      <c r="H8" s="12"/>
      <c r="I8" s="12"/>
      <c r="J8" s="12"/>
      <c r="K8" s="12"/>
      <c r="L8" s="12"/>
      <c r="M8" s="12"/>
      <c r="N8" s="12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4" x14ac:dyDescent="0.3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7"/>
      <c r="H9" s="17"/>
      <c r="I9" s="17"/>
      <c r="J9" s="17"/>
      <c r="K9" s="17"/>
      <c r="L9" s="17"/>
      <c r="M9" s="17"/>
      <c r="N9" s="17"/>
      <c r="O9" s="1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6.1" customHeight="1" x14ac:dyDescent="0.3">
      <c r="A10" s="19">
        <v>1</v>
      </c>
      <c r="B10" s="19" t="s">
        <v>10</v>
      </c>
      <c r="C10" s="20">
        <v>1</v>
      </c>
      <c r="D10" s="20">
        <v>0</v>
      </c>
      <c r="E10" s="20">
        <f t="shared" ref="E10:E15" si="0">SUM(C10:D10)</f>
        <v>1</v>
      </c>
      <c r="F10" s="21">
        <f t="shared" ref="F10:F15" si="1">E10/$E$16*100</f>
        <v>1.7543859649122806</v>
      </c>
      <c r="G10" s="2"/>
      <c r="H10" s="22"/>
      <c r="I10" s="22"/>
      <c r="J10" s="22"/>
      <c r="K10" s="22"/>
      <c r="L10" s="22"/>
      <c r="M10" s="22"/>
      <c r="N10" s="2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6.1" customHeight="1" x14ac:dyDescent="0.3">
      <c r="A11" s="23">
        <v>2</v>
      </c>
      <c r="B11" s="23" t="s">
        <v>11</v>
      </c>
      <c r="C11" s="24">
        <v>0</v>
      </c>
      <c r="D11" s="24">
        <v>1</v>
      </c>
      <c r="E11" s="24">
        <f t="shared" si="0"/>
        <v>1</v>
      </c>
      <c r="F11" s="25">
        <f t="shared" si="1"/>
        <v>1.7543859649122806</v>
      </c>
      <c r="G11" s="2"/>
      <c r="H11" s="22"/>
      <c r="I11" s="22"/>
      <c r="J11" s="22"/>
      <c r="K11" s="22"/>
      <c r="L11" s="22"/>
      <c r="M11" s="22"/>
      <c r="N11" s="2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6.1" customHeight="1" x14ac:dyDescent="0.3">
      <c r="A12" s="23">
        <v>3</v>
      </c>
      <c r="B12" s="23" t="s">
        <v>12</v>
      </c>
      <c r="C12" s="24">
        <v>3</v>
      </c>
      <c r="D12" s="24">
        <v>0</v>
      </c>
      <c r="E12" s="24">
        <f t="shared" si="0"/>
        <v>3</v>
      </c>
      <c r="F12" s="25">
        <f t="shared" si="1"/>
        <v>5.2631578947368416</v>
      </c>
      <c r="G12" s="2"/>
      <c r="H12" s="22"/>
      <c r="I12" s="22"/>
      <c r="J12" s="22"/>
      <c r="K12" s="22"/>
      <c r="L12" s="22"/>
      <c r="M12" s="22"/>
      <c r="N12" s="2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6.1" customHeight="1" x14ac:dyDescent="0.3">
      <c r="A13" s="23">
        <v>4</v>
      </c>
      <c r="B13" s="23" t="s">
        <v>13</v>
      </c>
      <c r="C13" s="24">
        <v>16</v>
      </c>
      <c r="D13" s="24">
        <v>0</v>
      </c>
      <c r="E13" s="24">
        <f t="shared" si="0"/>
        <v>16</v>
      </c>
      <c r="F13" s="25">
        <f t="shared" si="1"/>
        <v>28.07017543859649</v>
      </c>
      <c r="G13" s="2"/>
      <c r="H13" s="22"/>
      <c r="I13" s="22"/>
      <c r="J13" s="22"/>
      <c r="K13" s="22"/>
      <c r="L13" s="22"/>
      <c r="M13" s="22"/>
      <c r="N13" s="2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6.1" customHeight="1" x14ac:dyDescent="0.3">
      <c r="A14" s="23">
        <v>5</v>
      </c>
      <c r="B14" s="23" t="s">
        <v>14</v>
      </c>
      <c r="C14" s="24">
        <v>28</v>
      </c>
      <c r="D14" s="24">
        <v>5</v>
      </c>
      <c r="E14" s="24">
        <f t="shared" si="0"/>
        <v>33</v>
      </c>
      <c r="F14" s="25">
        <f t="shared" si="1"/>
        <v>57.894736842105267</v>
      </c>
      <c r="G14" s="2"/>
      <c r="H14" s="22"/>
      <c r="I14" s="22"/>
      <c r="J14" s="22"/>
      <c r="K14" s="22"/>
      <c r="L14" s="22"/>
      <c r="M14" s="22"/>
      <c r="N14" s="2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6.1" customHeight="1" x14ac:dyDescent="0.3">
      <c r="A15" s="26">
        <v>6</v>
      </c>
      <c r="B15" s="26" t="s">
        <v>15</v>
      </c>
      <c r="C15" s="27">
        <v>3</v>
      </c>
      <c r="D15" s="27">
        <v>0</v>
      </c>
      <c r="E15" s="27">
        <f t="shared" si="0"/>
        <v>3</v>
      </c>
      <c r="F15" s="28">
        <f t="shared" si="1"/>
        <v>5.2631578947368416</v>
      </c>
      <c r="G15" s="2"/>
      <c r="H15" s="22"/>
      <c r="I15" s="22"/>
      <c r="J15" s="22"/>
      <c r="K15" s="22"/>
      <c r="L15" s="22"/>
      <c r="M15" s="22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.75" customHeight="1" x14ac:dyDescent="0.3">
      <c r="A16" s="29" t="s">
        <v>16</v>
      </c>
      <c r="B16" s="30"/>
      <c r="C16" s="31">
        <f>SUM(C10:C15)</f>
        <v>51</v>
      </c>
      <c r="D16" s="32">
        <f>SUM(D10:D15)</f>
        <v>6</v>
      </c>
      <c r="E16" s="32">
        <f>SUM(E10:E15)</f>
        <v>57</v>
      </c>
      <c r="F16" s="33"/>
      <c r="G16" s="2"/>
      <c r="H16" s="22"/>
      <c r="I16" s="22"/>
      <c r="J16" s="22"/>
      <c r="K16" s="22"/>
      <c r="L16" s="22"/>
      <c r="M16" s="22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.75" customHeight="1" x14ac:dyDescent="0.3">
      <c r="A17" s="34" t="s">
        <v>17</v>
      </c>
      <c r="B17" s="35"/>
      <c r="C17" s="36">
        <f>C16/$E$16*100</f>
        <v>89.473684210526315</v>
      </c>
      <c r="D17" s="36">
        <f>D16/$E$16*100</f>
        <v>10.526315789473683</v>
      </c>
      <c r="E17" s="37"/>
      <c r="F17" s="37"/>
      <c r="G17" s="2"/>
      <c r="H17" s="22"/>
      <c r="I17" s="22"/>
      <c r="J17" s="22"/>
      <c r="K17" s="22"/>
      <c r="L17" s="22"/>
      <c r="M17" s="22"/>
      <c r="N17" s="2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 x14ac:dyDescent="0.3">
      <c r="A18" s="29" t="s">
        <v>18</v>
      </c>
      <c r="B18" s="30"/>
      <c r="C18" s="38"/>
      <c r="D18" s="38"/>
      <c r="E18" s="38"/>
      <c r="F18" s="39">
        <v>9094</v>
      </c>
      <c r="G18" s="2"/>
      <c r="H18" s="22"/>
      <c r="I18" s="22"/>
      <c r="J18" s="22"/>
      <c r="K18" s="22"/>
      <c r="L18" s="22"/>
      <c r="M18" s="22"/>
      <c r="N18" s="2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.75" customHeight="1" x14ac:dyDescent="0.3">
      <c r="A19" s="29" t="s">
        <v>19</v>
      </c>
      <c r="B19" s="30"/>
      <c r="C19" s="38"/>
      <c r="D19" s="38"/>
      <c r="E19" s="38"/>
      <c r="F19" s="39">
        <v>8421</v>
      </c>
      <c r="G19" s="2"/>
      <c r="H19" s="22"/>
      <c r="I19" s="22"/>
      <c r="J19" s="22"/>
      <c r="K19" s="22"/>
      <c r="L19" s="22"/>
      <c r="M19" s="22"/>
      <c r="N19" s="2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3.75" customHeight="1" thickBot="1" x14ac:dyDescent="0.35">
      <c r="A20" s="40" t="s">
        <v>20</v>
      </c>
      <c r="B20" s="41"/>
      <c r="C20" s="41"/>
      <c r="D20" s="41"/>
      <c r="E20" s="42"/>
      <c r="F20" s="43">
        <f>F19/F18*100</f>
        <v>92.599516164504067</v>
      </c>
      <c r="G20" s="2"/>
      <c r="H20" s="22"/>
      <c r="I20" s="22"/>
      <c r="J20" s="22"/>
      <c r="K20" s="22"/>
      <c r="L20" s="22"/>
      <c r="M20" s="22"/>
      <c r="N20" s="2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3">
      <c r="A21" s="2"/>
      <c r="B21" s="2"/>
      <c r="C21" s="44"/>
      <c r="D21" s="44"/>
      <c r="E21" s="44"/>
      <c r="F21" s="44"/>
      <c r="G21" s="2"/>
      <c r="H21" s="22"/>
      <c r="I21" s="22"/>
      <c r="J21" s="22"/>
      <c r="K21" s="22"/>
      <c r="L21" s="22"/>
      <c r="M21" s="22"/>
      <c r="N21" s="2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3">
      <c r="A22" s="45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3">
      <c r="A23" s="45" t="s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9">
    <mergeCell ref="H7:J7"/>
    <mergeCell ref="K7:M7"/>
    <mergeCell ref="A20:E20"/>
    <mergeCell ref="A3:F3"/>
    <mergeCell ref="A4:F4"/>
    <mergeCell ref="A5:F5"/>
    <mergeCell ref="A7:A8"/>
    <mergeCell ref="B7:B8"/>
    <mergeCell ref="C7:F7"/>
  </mergeCells>
  <printOptions horizontalCentered="1"/>
  <pageMargins left="0.96" right="0.65" top="0.83" bottom="0.73" header="0" footer="0"/>
  <pageSetup paperSize="9" scale="90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2024-10-18T02:05:49Z</dcterms:created>
  <dcterms:modified xsi:type="dcterms:W3CDTF">2024-10-18T02:10:23Z</dcterms:modified>
</cp:coreProperties>
</file>