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000 LAMPIRAN PROFIL DINAS KESEHATAN\"/>
    </mc:Choice>
  </mc:AlternateContent>
  <xr:revisionPtr revIDLastSave="0" documentId="8_{9EFB03C7-F883-4EEE-BB75-236A3BE91687}" xr6:coauthVersionLast="47" xr6:coauthVersionMax="47" xr10:uidLastSave="{00000000-0000-0000-0000-000000000000}"/>
  <bookViews>
    <workbookView xWindow="-108" yWindow="-108" windowWidth="23256" windowHeight="12456" xr2:uid="{57C1756D-4773-44E2-A40E-2A0DB789BD5D}"/>
  </bookViews>
  <sheets>
    <sheet name="2025" sheetId="1" r:id="rId1"/>
  </sheets>
  <externalReferences>
    <externalReference r:id="rId2"/>
  </externalReferences>
  <definedNames>
    <definedName name="_Order1">255</definedName>
    <definedName name="_Order2">255</definedName>
    <definedName name="_Regression_Int">1</definedName>
    <definedName name="HTML_CodePage">1252</definedName>
    <definedName name="HTML_Control" localSheetId="0">{"'L5C29'!$A$4:$AG$4"}</definedName>
    <definedName name="HTML_Control">{"'L5C29'!$A$4:$AG$4"}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"A:\L29"</definedName>
    <definedName name="HTML_Title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I33" i="1"/>
  <c r="H33" i="1"/>
  <c r="G33" i="1"/>
  <c r="F33" i="1"/>
  <c r="E33" i="1"/>
  <c r="D33" i="1"/>
  <c r="M32" i="1"/>
  <c r="L32" i="1"/>
  <c r="N32" i="1" s="1"/>
  <c r="O32" i="1" s="1"/>
  <c r="K32" i="1"/>
  <c r="M31" i="1"/>
  <c r="L31" i="1"/>
  <c r="K31" i="1"/>
  <c r="N31" i="1" s="1"/>
  <c r="O31" i="1" s="1"/>
  <c r="O30" i="1"/>
  <c r="N30" i="1"/>
  <c r="M30" i="1"/>
  <c r="L30" i="1"/>
  <c r="K30" i="1"/>
  <c r="M29" i="1"/>
  <c r="L29" i="1"/>
  <c r="K29" i="1"/>
  <c r="N29" i="1" s="1"/>
  <c r="O29" i="1" s="1"/>
  <c r="M28" i="1"/>
  <c r="L28" i="1"/>
  <c r="K28" i="1"/>
  <c r="N28" i="1" s="1"/>
  <c r="O28" i="1" s="1"/>
  <c r="N27" i="1"/>
  <c r="O27" i="1" s="1"/>
  <c r="M27" i="1"/>
  <c r="L27" i="1"/>
  <c r="K27" i="1"/>
  <c r="N26" i="1"/>
  <c r="O26" i="1" s="1"/>
  <c r="M26" i="1"/>
  <c r="L26" i="1"/>
  <c r="K26" i="1"/>
  <c r="M25" i="1"/>
  <c r="L25" i="1"/>
  <c r="K25" i="1"/>
  <c r="N25" i="1" s="1"/>
  <c r="O25" i="1" s="1"/>
  <c r="M24" i="1"/>
  <c r="L24" i="1"/>
  <c r="N24" i="1" s="1"/>
  <c r="O24" i="1" s="1"/>
  <c r="K24" i="1"/>
  <c r="M23" i="1"/>
  <c r="L23" i="1"/>
  <c r="K23" i="1"/>
  <c r="N23" i="1" s="1"/>
  <c r="O23" i="1" s="1"/>
  <c r="O22" i="1"/>
  <c r="N22" i="1"/>
  <c r="M22" i="1"/>
  <c r="L22" i="1"/>
  <c r="K22" i="1"/>
  <c r="M21" i="1"/>
  <c r="L21" i="1"/>
  <c r="K21" i="1"/>
  <c r="N21" i="1" s="1"/>
  <c r="O21" i="1" s="1"/>
  <c r="M20" i="1"/>
  <c r="L20" i="1"/>
  <c r="K20" i="1"/>
  <c r="N20" i="1" s="1"/>
  <c r="O20" i="1" s="1"/>
  <c r="N19" i="1"/>
  <c r="O19" i="1" s="1"/>
  <c r="M19" i="1"/>
  <c r="L19" i="1"/>
  <c r="K19" i="1"/>
  <c r="N18" i="1"/>
  <c r="O18" i="1" s="1"/>
  <c r="M18" i="1"/>
  <c r="L18" i="1"/>
  <c r="K18" i="1"/>
  <c r="M17" i="1"/>
  <c r="L17" i="1"/>
  <c r="K17" i="1"/>
  <c r="N17" i="1" s="1"/>
  <c r="O17" i="1" s="1"/>
  <c r="M16" i="1"/>
  <c r="L16" i="1"/>
  <c r="N16" i="1" s="1"/>
  <c r="O16" i="1" s="1"/>
  <c r="K16" i="1"/>
  <c r="M15" i="1"/>
  <c r="L15" i="1"/>
  <c r="K15" i="1"/>
  <c r="N15" i="1" s="1"/>
  <c r="O15" i="1" s="1"/>
  <c r="O14" i="1"/>
  <c r="N14" i="1"/>
  <c r="M14" i="1"/>
  <c r="L14" i="1"/>
  <c r="K14" i="1"/>
  <c r="M13" i="1"/>
  <c r="L13" i="1"/>
  <c r="K13" i="1"/>
  <c r="N13" i="1" s="1"/>
  <c r="O13" i="1" s="1"/>
  <c r="M12" i="1"/>
  <c r="M33" i="1" s="1"/>
  <c r="L12" i="1"/>
  <c r="L33" i="1" s="1"/>
  <c r="K12" i="1"/>
  <c r="N12" i="1" s="1"/>
  <c r="H5" i="1"/>
  <c r="H4" i="1"/>
  <c r="O12" i="1" l="1"/>
  <c r="N33" i="1"/>
  <c r="O33" i="1" s="1"/>
  <c r="K33" i="1"/>
</calcChain>
</file>

<file path=xl/sharedStrings.xml><?xml version="1.0" encoding="utf-8"?>
<sst xmlns="http://schemas.openxmlformats.org/spreadsheetml/2006/main" count="58" uniqueCount="46">
  <si>
    <t>TABEL 81</t>
  </si>
  <si>
    <t>PELAYANAN KESEHATAN ORANG DENGAN GANGGUAN JIWA (ODGJ) BERAT MENURUT KECAMATAN DAN PUSKESMAS</t>
  </si>
  <si>
    <t>KABUPATEN</t>
  </si>
  <si>
    <t>TAHUN</t>
  </si>
  <si>
    <t>NO</t>
  </si>
  <si>
    <t>KECAMATAN</t>
  </si>
  <si>
    <t>PUSKESMAS</t>
  </si>
  <si>
    <t>SASARAN ODGJ BERAT</t>
  </si>
  <si>
    <t>PELAYANAN KESEHATAN ODGJ BERAT</t>
  </si>
  <si>
    <t>SKIZOFRENIA</t>
  </si>
  <si>
    <t>PSIKOTIK AKUT</t>
  </si>
  <si>
    <t>TOTAL</t>
  </si>
  <si>
    <t>MENDAPAT PELAYANAN KESEHATAN</t>
  </si>
  <si>
    <t>0-14 th</t>
  </si>
  <si>
    <t>15 - 59 th</t>
  </si>
  <si>
    <t>&gt; 60 th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</si>
  <si>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</si>
  <si>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</si>
  <si>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</si>
  <si>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</si>
  <si>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</si>
  <si>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</si>
  <si>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</si>
  <si>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</si>
  <si>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</si>
  <si>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</si>
  <si>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</si>
  <si>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</si>
  <si>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</si>
  <si>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</si>
  <si>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</si>
  <si>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</si>
  <si>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</si>
  <si>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</si>
  <si>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</si>
  <si>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</si>
  <si>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</si>
  <si>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</si>
  <si>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</si>
  <si>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</si>
  <si>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</si>
  <si>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</si>
  <si>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</si>
  <si>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</si>
  <si>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Sumber : Bidang Pencegahan dan Pengendalian Penyakit</t>
  </si>
  <si>
    <t>Sasaran ODGJ berat kabupaten/kota diperoleh berdasarkan prevalensi data riset / survei terbaru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</si>
</sst>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1"/>
      <name val="Calibri"/>
    </font>
    <font>
      <b/>
      <u/>
      <sz val="12"/>
      <color rgb="FF000000"/>
      <name val="Arial"/>
    </font>
    <font>
      <b/>
      <i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Juknis%20Profil%20Gabungan%202025%20(12.10.26).xlsx" TargetMode="External"/><Relationship Id="rId1" Type="http://schemas.openxmlformats.org/officeDocument/2006/relationships/externalLinkPath" Target="Lampiran%20Juknis%20Profil%20Gabungan%202025%20(12.10.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1"/>
      <sheetName val="30"/>
      <sheetName val="32"/>
      <sheetName val="33"/>
      <sheetName val="34"/>
      <sheetName val="35"/>
      <sheetName val="36"/>
      <sheetName val="38"/>
      <sheetName val="37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50"/>
      <sheetName val="49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Sheet1"/>
    </sheetNames>
    <sheetDataSet>
      <sheetData sheetId="0"/>
      <sheetData sheetId="1">
        <row r="5">
          <cell r="F5" t="str">
            <v>BULUKUMBA</v>
          </cell>
        </row>
        <row r="6">
          <cell r="F6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9C13-3B4A-48E4-BA81-382AE17A6BAA}">
  <sheetPr>
    <tabColor rgb="FF00FF00"/>
    <pageSetUpPr fitToPage="1"/>
  </sheetPr>
  <dimension ref="A1:Z1000"/>
  <sheetViews>
    <sheetView tabSelected="1" workbookViewId="0">
      <selection activeCell="A4" sqref="A4"/>
    </sheetView>
  </sheetViews>
  <sheetFormatPr defaultColWidth="14.44140625" defaultRowHeight="15" customHeight="1" x14ac:dyDescent="0.3"/>
  <cols>
    <col min="1" max="1" width="5.109375" style="4" customWidth="1"/>
    <col min="2" max="2" width="18.33203125" style="4" customWidth="1"/>
    <col min="3" max="3" width="21.88671875" style="4" customWidth="1"/>
    <col min="4" max="4" width="14.44140625" style="4" customWidth="1"/>
    <col min="5" max="15" width="11.109375" style="4" customWidth="1"/>
    <col min="16" max="26" width="14" style="4" customWidth="1"/>
    <col min="27" max="16384" width="14.44140625" style="4"/>
  </cols>
  <sheetData>
    <row r="1" spans="1:26" ht="15.6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5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6"/>
      <c r="B4" s="6"/>
      <c r="C4" s="7"/>
      <c r="D4" s="8"/>
      <c r="E4" s="8"/>
      <c r="F4" s="8"/>
      <c r="G4" s="7" t="s">
        <v>2</v>
      </c>
      <c r="H4" s="8" t="str">
        <f>'[1]1'!$F$5</f>
        <v>BULUKUMBA</v>
      </c>
      <c r="I4" s="8"/>
      <c r="J4" s="8"/>
      <c r="K4" s="8"/>
      <c r="L4" s="8"/>
      <c r="M4" s="8"/>
      <c r="N4" s="9"/>
      <c r="O4" s="9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6"/>
      <c r="B5" s="6"/>
      <c r="C5" s="7"/>
      <c r="D5" s="8"/>
      <c r="E5" s="8"/>
      <c r="F5" s="8"/>
      <c r="G5" s="7" t="s">
        <v>3</v>
      </c>
      <c r="H5" s="8">
        <f>'[1]1'!$F$6</f>
        <v>2025</v>
      </c>
      <c r="I5" s="8"/>
      <c r="J5" s="8"/>
      <c r="K5" s="8"/>
      <c r="L5" s="8"/>
      <c r="M5" s="8"/>
      <c r="N5" s="9"/>
      <c r="O5" s="9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11" t="s">
        <v>4</v>
      </c>
      <c r="B7" s="11" t="s">
        <v>5</v>
      </c>
      <c r="C7" s="11" t="s">
        <v>6</v>
      </c>
      <c r="D7" s="12" t="s">
        <v>7</v>
      </c>
      <c r="E7" s="13" t="s">
        <v>8</v>
      </c>
      <c r="F7" s="14"/>
      <c r="G7" s="14"/>
      <c r="H7" s="14"/>
      <c r="I7" s="14"/>
      <c r="J7" s="14"/>
      <c r="K7" s="14"/>
      <c r="L7" s="14"/>
      <c r="M7" s="14"/>
      <c r="N7" s="14"/>
      <c r="O7" s="15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16"/>
      <c r="B8" s="16"/>
      <c r="C8" s="16"/>
      <c r="D8" s="16"/>
      <c r="E8" s="17"/>
      <c r="F8" s="18"/>
      <c r="G8" s="18"/>
      <c r="H8" s="18"/>
      <c r="I8" s="18"/>
      <c r="J8" s="18"/>
      <c r="K8" s="18"/>
      <c r="L8" s="18"/>
      <c r="M8" s="18"/>
      <c r="N8" s="18"/>
      <c r="O8" s="19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6" x14ac:dyDescent="0.25">
      <c r="A9" s="16"/>
      <c r="B9" s="16"/>
      <c r="C9" s="16"/>
      <c r="D9" s="16"/>
      <c r="E9" s="20" t="s">
        <v>9</v>
      </c>
      <c r="F9" s="21"/>
      <c r="G9" s="22"/>
      <c r="H9" s="20" t="s">
        <v>10</v>
      </c>
      <c r="I9" s="21"/>
      <c r="J9" s="22"/>
      <c r="K9" s="20" t="s">
        <v>11</v>
      </c>
      <c r="L9" s="21"/>
      <c r="M9" s="22"/>
      <c r="N9" s="23" t="s">
        <v>12</v>
      </c>
      <c r="O9" s="19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6" x14ac:dyDescent="0.25">
      <c r="A10" s="24"/>
      <c r="B10" s="24"/>
      <c r="C10" s="24"/>
      <c r="D10" s="24"/>
      <c r="E10" s="25" t="s">
        <v>13</v>
      </c>
      <c r="F10" s="25" t="s">
        <v>14</v>
      </c>
      <c r="G10" s="26" t="s">
        <v>15</v>
      </c>
      <c r="H10" s="27" t="s">
        <v>13</v>
      </c>
      <c r="I10" s="27" t="s">
        <v>14</v>
      </c>
      <c r="J10" s="28" t="s">
        <v>15</v>
      </c>
      <c r="K10" s="27" t="s">
        <v>13</v>
      </c>
      <c r="L10" s="27" t="s">
        <v>14</v>
      </c>
      <c r="M10" s="26" t="s">
        <v>15</v>
      </c>
      <c r="N10" s="27" t="s">
        <v>16</v>
      </c>
      <c r="O10" s="27" t="s">
        <v>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6" x14ac:dyDescent="0.25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  <c r="K11" s="29">
        <v>11</v>
      </c>
      <c r="L11" s="29">
        <v>12</v>
      </c>
      <c r="M11" s="29">
        <v>13</v>
      </c>
      <c r="N11" s="29">
        <v>14</v>
      </c>
      <c r="O11" s="29">
        <v>15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0">
        <v>1</v>
      </c>
      <c r="B12" s="31" t="s">
        <v>18</v>
      </c>
      <c r="C12" s="31" t="s">
        <v>19</v>
      </c>
      <c r="D12" s="32">
        <v>65</v>
      </c>
      <c r="E12" s="32">
        <v>0</v>
      </c>
      <c r="F12" s="32">
        <v>77</v>
      </c>
      <c r="G12" s="32">
        <v>0</v>
      </c>
      <c r="H12" s="32">
        <v>0</v>
      </c>
      <c r="I12" s="32">
        <v>0</v>
      </c>
      <c r="J12" s="32">
        <v>0</v>
      </c>
      <c r="K12" s="32">
        <f t="shared" ref="K12:K32" si="0">(E12+H12)</f>
        <v>0</v>
      </c>
      <c r="L12" s="32">
        <f t="shared" ref="L12:M27" si="1">F12+I12</f>
        <v>77</v>
      </c>
      <c r="M12" s="32">
        <f t="shared" si="1"/>
        <v>0</v>
      </c>
      <c r="N12" s="32">
        <f t="shared" ref="N12:N32" si="2">SUM(K12:M12)</f>
        <v>77</v>
      </c>
      <c r="O12" s="33">
        <f t="shared" ref="O12:O33" si="3">N12/D12*100</f>
        <v>118.46153846153847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4"/>
      <c r="B13" s="35"/>
      <c r="C13" s="35" t="s">
        <v>20</v>
      </c>
      <c r="D13" s="32">
        <v>61</v>
      </c>
      <c r="E13" s="32">
        <v>0</v>
      </c>
      <c r="F13" s="32">
        <v>51</v>
      </c>
      <c r="G13" s="32">
        <v>0</v>
      </c>
      <c r="H13" s="32">
        <v>0</v>
      </c>
      <c r="I13" s="32">
        <v>10</v>
      </c>
      <c r="J13" s="32">
        <v>0</v>
      </c>
      <c r="K13" s="32">
        <f t="shared" si="0"/>
        <v>0</v>
      </c>
      <c r="L13" s="32">
        <f t="shared" si="1"/>
        <v>61</v>
      </c>
      <c r="M13" s="32">
        <f t="shared" si="1"/>
        <v>0</v>
      </c>
      <c r="N13" s="32">
        <f t="shared" si="2"/>
        <v>61</v>
      </c>
      <c r="O13" s="32">
        <f t="shared" si="3"/>
        <v>100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4"/>
      <c r="B14" s="35"/>
      <c r="C14" s="35" t="s">
        <v>21</v>
      </c>
      <c r="D14" s="32">
        <v>73</v>
      </c>
      <c r="E14" s="32">
        <v>0</v>
      </c>
      <c r="F14" s="32">
        <v>61</v>
      </c>
      <c r="G14" s="32">
        <v>0</v>
      </c>
      <c r="H14" s="32">
        <v>0</v>
      </c>
      <c r="I14" s="32">
        <v>0</v>
      </c>
      <c r="J14" s="32">
        <v>0</v>
      </c>
      <c r="K14" s="32">
        <f t="shared" si="0"/>
        <v>0</v>
      </c>
      <c r="L14" s="32">
        <f t="shared" si="1"/>
        <v>61</v>
      </c>
      <c r="M14" s="32">
        <f t="shared" si="1"/>
        <v>0</v>
      </c>
      <c r="N14" s="32">
        <f t="shared" si="2"/>
        <v>61</v>
      </c>
      <c r="O14" s="33">
        <f t="shared" si="3"/>
        <v>83.561643835616437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4">
        <v>2</v>
      </c>
      <c r="B15" s="35" t="s">
        <v>22</v>
      </c>
      <c r="C15" s="35" t="s">
        <v>23</v>
      </c>
      <c r="D15" s="32">
        <v>36</v>
      </c>
      <c r="E15" s="32">
        <v>0</v>
      </c>
      <c r="F15" s="32">
        <v>36</v>
      </c>
      <c r="G15" s="32">
        <v>0</v>
      </c>
      <c r="H15" s="32">
        <v>0</v>
      </c>
      <c r="I15" s="32">
        <v>0</v>
      </c>
      <c r="J15" s="32">
        <v>0</v>
      </c>
      <c r="K15" s="32">
        <f t="shared" si="0"/>
        <v>0</v>
      </c>
      <c r="L15" s="32">
        <f t="shared" si="1"/>
        <v>36</v>
      </c>
      <c r="M15" s="32">
        <f t="shared" si="1"/>
        <v>0</v>
      </c>
      <c r="N15" s="32">
        <f t="shared" si="2"/>
        <v>36</v>
      </c>
      <c r="O15" s="32">
        <f t="shared" si="3"/>
        <v>100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4"/>
      <c r="B16" s="35"/>
      <c r="C16" s="35" t="s">
        <v>24</v>
      </c>
      <c r="D16" s="32">
        <v>45</v>
      </c>
      <c r="E16" s="32">
        <v>0</v>
      </c>
      <c r="F16" s="32">
        <v>43</v>
      </c>
      <c r="G16" s="32">
        <v>0</v>
      </c>
      <c r="H16" s="32">
        <v>0</v>
      </c>
      <c r="I16" s="32">
        <v>0</v>
      </c>
      <c r="J16" s="32">
        <v>0</v>
      </c>
      <c r="K16" s="32">
        <f t="shared" si="0"/>
        <v>0</v>
      </c>
      <c r="L16" s="32">
        <f t="shared" si="1"/>
        <v>43</v>
      </c>
      <c r="M16" s="32">
        <f t="shared" si="1"/>
        <v>0</v>
      </c>
      <c r="N16" s="32">
        <f t="shared" si="2"/>
        <v>43</v>
      </c>
      <c r="O16" s="33">
        <f t="shared" si="3"/>
        <v>95.555555555555557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4">
        <v>3</v>
      </c>
      <c r="B17" s="35" t="s">
        <v>25</v>
      </c>
      <c r="C17" s="35" t="s">
        <v>26</v>
      </c>
      <c r="D17" s="32">
        <v>116</v>
      </c>
      <c r="E17" s="32">
        <v>0</v>
      </c>
      <c r="F17" s="32">
        <v>103</v>
      </c>
      <c r="G17" s="32">
        <v>0</v>
      </c>
      <c r="H17" s="32">
        <v>0</v>
      </c>
      <c r="I17" s="32">
        <v>0</v>
      </c>
      <c r="J17" s="32">
        <v>0</v>
      </c>
      <c r="K17" s="32">
        <f t="shared" si="0"/>
        <v>0</v>
      </c>
      <c r="L17" s="32">
        <f t="shared" si="1"/>
        <v>103</v>
      </c>
      <c r="M17" s="32">
        <f t="shared" si="1"/>
        <v>0</v>
      </c>
      <c r="N17" s="32">
        <f t="shared" si="2"/>
        <v>103</v>
      </c>
      <c r="O17" s="33">
        <f t="shared" si="3"/>
        <v>88.793103448275872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4">
        <v>4</v>
      </c>
      <c r="B18" s="35" t="s">
        <v>27</v>
      </c>
      <c r="C18" s="35" t="s">
        <v>27</v>
      </c>
      <c r="D18" s="32">
        <v>71</v>
      </c>
      <c r="E18" s="32">
        <v>0</v>
      </c>
      <c r="F18" s="32">
        <v>70</v>
      </c>
      <c r="G18" s="32">
        <v>0</v>
      </c>
      <c r="H18" s="32">
        <v>0</v>
      </c>
      <c r="I18" s="32">
        <v>0</v>
      </c>
      <c r="J18" s="32">
        <v>0</v>
      </c>
      <c r="K18" s="32">
        <f t="shared" si="0"/>
        <v>0</v>
      </c>
      <c r="L18" s="32">
        <f t="shared" si="1"/>
        <v>70</v>
      </c>
      <c r="M18" s="32">
        <f t="shared" si="1"/>
        <v>0</v>
      </c>
      <c r="N18" s="32">
        <f t="shared" si="2"/>
        <v>70</v>
      </c>
      <c r="O18" s="33">
        <f t="shared" si="3"/>
        <v>98.591549295774655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4"/>
      <c r="B19" s="35"/>
      <c r="C19" s="35" t="s">
        <v>28</v>
      </c>
      <c r="D19" s="32">
        <v>15</v>
      </c>
      <c r="E19" s="32">
        <v>0</v>
      </c>
      <c r="F19" s="32">
        <v>13</v>
      </c>
      <c r="G19" s="32">
        <v>0</v>
      </c>
      <c r="H19" s="32">
        <v>0</v>
      </c>
      <c r="I19" s="32">
        <v>0</v>
      </c>
      <c r="J19" s="32">
        <v>0</v>
      </c>
      <c r="K19" s="32">
        <f t="shared" si="0"/>
        <v>0</v>
      </c>
      <c r="L19" s="32">
        <f t="shared" si="1"/>
        <v>13</v>
      </c>
      <c r="M19" s="32">
        <f t="shared" si="1"/>
        <v>0</v>
      </c>
      <c r="N19" s="32">
        <f t="shared" si="2"/>
        <v>13</v>
      </c>
      <c r="O19" s="33">
        <f t="shared" si="3"/>
        <v>86.666666666666671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4"/>
      <c r="B20" s="35"/>
      <c r="C20" s="35" t="s">
        <v>29</v>
      </c>
      <c r="D20" s="32">
        <v>30</v>
      </c>
      <c r="E20" s="32">
        <v>0</v>
      </c>
      <c r="F20" s="32">
        <v>30</v>
      </c>
      <c r="G20" s="32">
        <v>0</v>
      </c>
      <c r="H20" s="32">
        <v>0</v>
      </c>
      <c r="I20" s="32">
        <v>0</v>
      </c>
      <c r="J20" s="32">
        <v>0</v>
      </c>
      <c r="K20" s="32">
        <f t="shared" si="0"/>
        <v>0</v>
      </c>
      <c r="L20" s="32">
        <f t="shared" si="1"/>
        <v>30</v>
      </c>
      <c r="M20" s="32">
        <f t="shared" si="1"/>
        <v>0</v>
      </c>
      <c r="N20" s="32">
        <f t="shared" si="2"/>
        <v>30</v>
      </c>
      <c r="O20" s="32">
        <f t="shared" si="3"/>
        <v>100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4">
        <v>5</v>
      </c>
      <c r="B21" s="35" t="s">
        <v>30</v>
      </c>
      <c r="C21" s="35" t="s">
        <v>30</v>
      </c>
      <c r="D21" s="32">
        <v>70</v>
      </c>
      <c r="E21" s="32">
        <v>0</v>
      </c>
      <c r="F21" s="32">
        <v>65</v>
      </c>
      <c r="G21" s="32">
        <v>0</v>
      </c>
      <c r="H21" s="32">
        <v>0</v>
      </c>
      <c r="I21" s="32">
        <v>1</v>
      </c>
      <c r="J21" s="32">
        <v>0</v>
      </c>
      <c r="K21" s="32">
        <f t="shared" si="0"/>
        <v>0</v>
      </c>
      <c r="L21" s="32">
        <f t="shared" si="1"/>
        <v>66</v>
      </c>
      <c r="M21" s="32">
        <f t="shared" si="1"/>
        <v>0</v>
      </c>
      <c r="N21" s="32">
        <f t="shared" si="2"/>
        <v>66</v>
      </c>
      <c r="O21" s="33">
        <f t="shared" si="3"/>
        <v>94.285714285714278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4">
        <v>6</v>
      </c>
      <c r="B22" s="35" t="s">
        <v>31</v>
      </c>
      <c r="C22" s="35" t="s">
        <v>31</v>
      </c>
      <c r="D22" s="32">
        <v>37</v>
      </c>
      <c r="E22" s="32">
        <v>0</v>
      </c>
      <c r="F22" s="32">
        <v>32</v>
      </c>
      <c r="G22" s="32">
        <v>0</v>
      </c>
      <c r="H22" s="32">
        <v>0</v>
      </c>
      <c r="I22" s="32">
        <v>0</v>
      </c>
      <c r="J22" s="32">
        <v>0</v>
      </c>
      <c r="K22" s="32">
        <f t="shared" si="0"/>
        <v>0</v>
      </c>
      <c r="L22" s="32">
        <f t="shared" si="1"/>
        <v>32</v>
      </c>
      <c r="M22" s="32">
        <f t="shared" si="1"/>
        <v>0</v>
      </c>
      <c r="N22" s="32">
        <f t="shared" si="2"/>
        <v>32</v>
      </c>
      <c r="O22" s="33">
        <f t="shared" si="3"/>
        <v>86.486486486486484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4"/>
      <c r="B23" s="35"/>
      <c r="C23" s="35" t="s">
        <v>32</v>
      </c>
      <c r="D23" s="32">
        <v>31</v>
      </c>
      <c r="E23" s="32">
        <v>0</v>
      </c>
      <c r="F23" s="32">
        <v>31</v>
      </c>
      <c r="G23" s="32">
        <v>0</v>
      </c>
      <c r="H23" s="32">
        <v>0</v>
      </c>
      <c r="I23" s="32">
        <v>0</v>
      </c>
      <c r="J23" s="32">
        <v>0</v>
      </c>
      <c r="K23" s="32">
        <f t="shared" si="0"/>
        <v>0</v>
      </c>
      <c r="L23" s="32">
        <f t="shared" si="1"/>
        <v>31</v>
      </c>
      <c r="M23" s="32">
        <f t="shared" si="1"/>
        <v>0</v>
      </c>
      <c r="N23" s="32">
        <f t="shared" si="2"/>
        <v>31</v>
      </c>
      <c r="O23" s="32">
        <f t="shared" si="3"/>
        <v>100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4">
        <v>7</v>
      </c>
      <c r="B24" s="35" t="s">
        <v>33</v>
      </c>
      <c r="C24" s="35" t="s">
        <v>33</v>
      </c>
      <c r="D24" s="32">
        <v>45</v>
      </c>
      <c r="E24" s="32">
        <v>0</v>
      </c>
      <c r="F24" s="32">
        <v>54</v>
      </c>
      <c r="G24" s="32">
        <v>0</v>
      </c>
      <c r="H24" s="32">
        <v>0</v>
      </c>
      <c r="I24" s="32">
        <v>0</v>
      </c>
      <c r="J24" s="32">
        <v>0</v>
      </c>
      <c r="K24" s="32">
        <f t="shared" si="0"/>
        <v>0</v>
      </c>
      <c r="L24" s="32">
        <f t="shared" si="1"/>
        <v>54</v>
      </c>
      <c r="M24" s="32">
        <f t="shared" si="1"/>
        <v>0</v>
      </c>
      <c r="N24" s="32">
        <f t="shared" si="2"/>
        <v>54</v>
      </c>
      <c r="O24" s="32">
        <f t="shared" si="3"/>
        <v>120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4"/>
      <c r="B25" s="35"/>
      <c r="C25" s="35" t="s">
        <v>34</v>
      </c>
      <c r="D25" s="32">
        <v>22</v>
      </c>
      <c r="E25" s="32">
        <v>0</v>
      </c>
      <c r="F25" s="32">
        <v>21</v>
      </c>
      <c r="G25" s="32">
        <v>0</v>
      </c>
      <c r="H25" s="32">
        <v>0</v>
      </c>
      <c r="I25" s="32">
        <v>0</v>
      </c>
      <c r="J25" s="32">
        <v>0</v>
      </c>
      <c r="K25" s="32">
        <f t="shared" si="0"/>
        <v>0</v>
      </c>
      <c r="L25" s="32">
        <f t="shared" si="1"/>
        <v>21</v>
      </c>
      <c r="M25" s="32">
        <f t="shared" si="1"/>
        <v>0</v>
      </c>
      <c r="N25" s="32">
        <f t="shared" si="2"/>
        <v>21</v>
      </c>
      <c r="O25" s="33">
        <f t="shared" si="3"/>
        <v>95.454545454545453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4">
        <v>8</v>
      </c>
      <c r="B26" s="35" t="s">
        <v>35</v>
      </c>
      <c r="C26" s="35" t="s">
        <v>35</v>
      </c>
      <c r="D26" s="32">
        <v>50</v>
      </c>
      <c r="E26" s="32">
        <v>0</v>
      </c>
      <c r="F26" s="32">
        <v>50</v>
      </c>
      <c r="G26" s="32">
        <v>0</v>
      </c>
      <c r="H26" s="32">
        <v>0</v>
      </c>
      <c r="I26" s="32">
        <v>0</v>
      </c>
      <c r="J26" s="32">
        <v>0</v>
      </c>
      <c r="K26" s="32">
        <f t="shared" si="0"/>
        <v>0</v>
      </c>
      <c r="L26" s="32">
        <f t="shared" si="1"/>
        <v>50</v>
      </c>
      <c r="M26" s="32">
        <f t="shared" si="1"/>
        <v>0</v>
      </c>
      <c r="N26" s="32">
        <f t="shared" si="2"/>
        <v>50</v>
      </c>
      <c r="O26" s="32">
        <f t="shared" si="3"/>
        <v>100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4"/>
      <c r="B27" s="35"/>
      <c r="C27" s="35" t="s">
        <v>36</v>
      </c>
      <c r="D27" s="32">
        <v>35</v>
      </c>
      <c r="E27" s="32">
        <v>0</v>
      </c>
      <c r="F27" s="32">
        <v>31</v>
      </c>
      <c r="G27" s="32">
        <v>0</v>
      </c>
      <c r="H27" s="32">
        <v>0</v>
      </c>
      <c r="I27" s="32">
        <v>2</v>
      </c>
      <c r="J27" s="32">
        <v>0</v>
      </c>
      <c r="K27" s="32">
        <f t="shared" si="0"/>
        <v>0</v>
      </c>
      <c r="L27" s="32">
        <f t="shared" si="1"/>
        <v>33</v>
      </c>
      <c r="M27" s="32">
        <f t="shared" si="1"/>
        <v>0</v>
      </c>
      <c r="N27" s="32">
        <f t="shared" si="2"/>
        <v>33</v>
      </c>
      <c r="O27" s="33">
        <f t="shared" si="3"/>
        <v>94.285714285714278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4"/>
      <c r="B28" s="35"/>
      <c r="C28" s="35" t="s">
        <v>37</v>
      </c>
      <c r="D28" s="32">
        <v>28</v>
      </c>
      <c r="E28" s="32">
        <v>0</v>
      </c>
      <c r="F28" s="32">
        <v>29</v>
      </c>
      <c r="G28" s="32">
        <v>0</v>
      </c>
      <c r="H28" s="32">
        <v>0</v>
      </c>
      <c r="I28" s="32">
        <v>0</v>
      </c>
      <c r="J28" s="32">
        <v>0</v>
      </c>
      <c r="K28" s="32">
        <f t="shared" si="0"/>
        <v>0</v>
      </c>
      <c r="L28" s="32">
        <f t="shared" ref="L28:M32" si="4">F28+I28</f>
        <v>29</v>
      </c>
      <c r="M28" s="32">
        <f t="shared" si="4"/>
        <v>0</v>
      </c>
      <c r="N28" s="32">
        <f t="shared" si="2"/>
        <v>29</v>
      </c>
      <c r="O28" s="33">
        <f t="shared" si="3"/>
        <v>103.57142857142858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4">
        <v>9</v>
      </c>
      <c r="B29" s="35" t="s">
        <v>38</v>
      </c>
      <c r="C29" s="35" t="s">
        <v>39</v>
      </c>
      <c r="D29" s="32">
        <v>64</v>
      </c>
      <c r="E29" s="32">
        <v>0</v>
      </c>
      <c r="F29" s="32">
        <v>64</v>
      </c>
      <c r="G29" s="32">
        <v>0</v>
      </c>
      <c r="H29" s="32">
        <v>0</v>
      </c>
      <c r="I29" s="32">
        <v>0</v>
      </c>
      <c r="J29" s="32">
        <v>0</v>
      </c>
      <c r="K29" s="32">
        <f t="shared" si="0"/>
        <v>0</v>
      </c>
      <c r="L29" s="32">
        <f t="shared" si="4"/>
        <v>64</v>
      </c>
      <c r="M29" s="32">
        <f t="shared" si="4"/>
        <v>0</v>
      </c>
      <c r="N29" s="32">
        <f t="shared" si="2"/>
        <v>64</v>
      </c>
      <c r="O29" s="32">
        <f t="shared" si="3"/>
        <v>100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4"/>
      <c r="B30" s="35"/>
      <c r="C30" s="35" t="s">
        <v>40</v>
      </c>
      <c r="D30" s="32">
        <v>34</v>
      </c>
      <c r="E30" s="32">
        <v>0</v>
      </c>
      <c r="F30" s="32">
        <v>11</v>
      </c>
      <c r="G30" s="32">
        <v>0</v>
      </c>
      <c r="H30" s="32">
        <v>0</v>
      </c>
      <c r="I30" s="32">
        <v>21</v>
      </c>
      <c r="J30" s="32">
        <v>0</v>
      </c>
      <c r="K30" s="32">
        <f t="shared" si="0"/>
        <v>0</v>
      </c>
      <c r="L30" s="32">
        <f t="shared" si="4"/>
        <v>32</v>
      </c>
      <c r="M30" s="32">
        <f t="shared" si="4"/>
        <v>0</v>
      </c>
      <c r="N30" s="32">
        <f t="shared" si="2"/>
        <v>32</v>
      </c>
      <c r="O30" s="33">
        <f t="shared" si="3"/>
        <v>94.117647058823522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4"/>
      <c r="B31" s="35"/>
      <c r="C31" s="35" t="s">
        <v>41</v>
      </c>
      <c r="D31" s="32">
        <v>22</v>
      </c>
      <c r="E31" s="32">
        <v>0</v>
      </c>
      <c r="F31" s="32">
        <v>20</v>
      </c>
      <c r="G31" s="32">
        <v>0</v>
      </c>
      <c r="H31" s="32">
        <v>0</v>
      </c>
      <c r="I31" s="32">
        <v>0</v>
      </c>
      <c r="J31" s="32">
        <v>0</v>
      </c>
      <c r="K31" s="32">
        <f t="shared" si="0"/>
        <v>0</v>
      </c>
      <c r="L31" s="32">
        <f t="shared" si="4"/>
        <v>20</v>
      </c>
      <c r="M31" s="32">
        <f t="shared" si="4"/>
        <v>0</v>
      </c>
      <c r="N31" s="32">
        <f t="shared" si="2"/>
        <v>20</v>
      </c>
      <c r="O31" s="33">
        <f t="shared" si="3"/>
        <v>90.909090909090907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6">
        <v>10</v>
      </c>
      <c r="B32" s="37" t="s">
        <v>42</v>
      </c>
      <c r="C32" s="37" t="s">
        <v>43</v>
      </c>
      <c r="D32" s="32">
        <v>106</v>
      </c>
      <c r="E32" s="32">
        <v>0</v>
      </c>
      <c r="F32" s="32">
        <v>90</v>
      </c>
      <c r="G32" s="32">
        <v>0</v>
      </c>
      <c r="H32" s="32">
        <v>0</v>
      </c>
      <c r="I32" s="32">
        <v>6</v>
      </c>
      <c r="J32" s="32">
        <v>0</v>
      </c>
      <c r="K32" s="32">
        <f t="shared" si="0"/>
        <v>0</v>
      </c>
      <c r="L32" s="32">
        <f t="shared" si="4"/>
        <v>96</v>
      </c>
      <c r="M32" s="32">
        <f t="shared" si="4"/>
        <v>0</v>
      </c>
      <c r="N32" s="32">
        <f t="shared" si="2"/>
        <v>96</v>
      </c>
      <c r="O32" s="33">
        <f t="shared" si="3"/>
        <v>90.566037735849065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8" t="s">
        <v>11</v>
      </c>
      <c r="B33" s="21"/>
      <c r="C33" s="39"/>
      <c r="D33" s="40">
        <f t="shared" ref="D33:J33" si="5">SUM(D12:D32)</f>
        <v>1056</v>
      </c>
      <c r="E33" s="40">
        <f t="shared" si="5"/>
        <v>0</v>
      </c>
      <c r="F33" s="40">
        <f t="shared" si="5"/>
        <v>982</v>
      </c>
      <c r="G33" s="40">
        <f t="shared" si="5"/>
        <v>0</v>
      </c>
      <c r="H33" s="40">
        <f t="shared" si="5"/>
        <v>0</v>
      </c>
      <c r="I33" s="40">
        <f t="shared" si="5"/>
        <v>40</v>
      </c>
      <c r="J33" s="40">
        <f t="shared" si="5"/>
        <v>0</v>
      </c>
      <c r="K33" s="40">
        <f t="shared" ref="K33:N33" si="6">SUM(K12:K31)</f>
        <v>0</v>
      </c>
      <c r="L33" s="40">
        <f t="shared" si="6"/>
        <v>926</v>
      </c>
      <c r="M33" s="40">
        <f t="shared" si="6"/>
        <v>0</v>
      </c>
      <c r="N33" s="40">
        <f t="shared" si="6"/>
        <v>926</v>
      </c>
      <c r="O33" s="41">
        <f t="shared" si="3"/>
        <v>87.689393939393938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43" t="s">
        <v>44</v>
      </c>
      <c r="B35" s="2"/>
      <c r="C35" s="2"/>
      <c r="D35" s="2"/>
      <c r="E35" s="2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44"/>
      <c r="B36" s="45" t="s">
        <v>45</v>
      </c>
      <c r="C36" s="45"/>
      <c r="D36" s="45"/>
      <c r="E36" s="45"/>
      <c r="F36" s="45"/>
      <c r="G36" s="45"/>
      <c r="H36" s="45"/>
      <c r="I36" s="44"/>
      <c r="J36" s="44"/>
      <c r="K36" s="44"/>
      <c r="L36" s="44"/>
      <c r="M36" s="44"/>
      <c r="N36" s="44"/>
      <c r="O36" s="4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43"/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/>
    <row r="238" spans="1:26" ht="15.75" customHeight="1" x14ac:dyDescent="0.3"/>
    <row r="239" spans="1:26" ht="15.75" customHeight="1" x14ac:dyDescent="0.3"/>
    <row r="240" spans="1:2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4">
    <mergeCell ref="N9:O9"/>
    <mergeCell ref="A33:B33"/>
    <mergeCell ref="A35:E35"/>
    <mergeCell ref="B37:D37"/>
    <mergeCell ref="A1:B1"/>
    <mergeCell ref="A3:O3"/>
    <mergeCell ref="A7:A10"/>
    <mergeCell ref="B7:B10"/>
    <mergeCell ref="C7:C10"/>
    <mergeCell ref="D7:D10"/>
    <mergeCell ref="E7:O8"/>
    <mergeCell ref="E9:G9"/>
    <mergeCell ref="H9:J9"/>
    <mergeCell ref="K9:M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2026-10-12T07:05:10Z</dcterms:created>
  <dcterms:modified xsi:type="dcterms:W3CDTF">2026-10-12T07:05:48Z</dcterms:modified>
</cp:coreProperties>
</file>