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4 SATU DATA INDONESIA\SDI DINKES 2024\60 PENDERITA KUSTA SELESAI BEROBAT (RELEASE FROM TREATMEN 'TRFT') MENURUT JENIS KELAMIN\"/>
    </mc:Choice>
  </mc:AlternateContent>
  <xr:revisionPtr revIDLastSave="0" documentId="13_ncr:1_{C1730D56-3F77-4BCF-BC90-0879560C929D}" xr6:coauthVersionLast="47" xr6:coauthVersionMax="47" xr10:uidLastSave="{00000000-0000-0000-0000-000000000000}"/>
  <bookViews>
    <workbookView xWindow="-108" yWindow="-108" windowWidth="23256" windowHeight="12456" xr2:uid="{A96A7EAD-B5ED-4A2E-919D-06AEB0E12279}"/>
  </bookViews>
  <sheets>
    <sheet name="2020" sheetId="1" r:id="rId1"/>
  </sheets>
  <externalReferences>
    <externalReference r:id="rId2"/>
  </externalReferences>
  <definedNames>
    <definedName name="_xlnm.Print_Area" localSheetId="0">'2020'!$A$1:$U$40</definedName>
    <definedName name="Z_F144E4C0_F124_4A6E_9761_D1C5FCF07098_.wvu.PrintArea" localSheetId="0" hidden="1">'2020'!$A$1:$U$35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33" i="1" l="1"/>
  <c r="S33" i="1" s="1"/>
  <c r="P33" i="1"/>
  <c r="Q33" i="1" s="1"/>
  <c r="N33" i="1"/>
  <c r="M33" i="1"/>
  <c r="I33" i="1"/>
  <c r="G33" i="1"/>
  <c r="H33" i="1" s="1"/>
  <c r="E33" i="1"/>
  <c r="J33" i="1" s="1"/>
  <c r="D33" i="1"/>
  <c r="T32" i="1"/>
  <c r="U32" i="1" s="1"/>
  <c r="Q32" i="1"/>
  <c r="O32" i="1"/>
  <c r="K32" i="1"/>
  <c r="F32" i="1"/>
  <c r="C32" i="1"/>
  <c r="B32" i="1"/>
  <c r="A32" i="1"/>
  <c r="T31" i="1"/>
  <c r="O31" i="1"/>
  <c r="K31" i="1"/>
  <c r="F31" i="1"/>
  <c r="C31" i="1"/>
  <c r="U30" i="1"/>
  <c r="T30" i="1"/>
  <c r="S30" i="1"/>
  <c r="Q30" i="1"/>
  <c r="O30" i="1"/>
  <c r="K30" i="1"/>
  <c r="F30" i="1"/>
  <c r="C30" i="1"/>
  <c r="B30" i="1"/>
  <c r="A30" i="1"/>
  <c r="U29" i="1"/>
  <c r="T29" i="1"/>
  <c r="O29" i="1"/>
  <c r="K29" i="1"/>
  <c r="F29" i="1"/>
  <c r="C29" i="1"/>
  <c r="U28" i="1"/>
  <c r="T28" i="1"/>
  <c r="S28" i="1"/>
  <c r="Q28" i="1"/>
  <c r="O28" i="1"/>
  <c r="K28" i="1"/>
  <c r="F28" i="1"/>
  <c r="C28" i="1"/>
  <c r="U27" i="1"/>
  <c r="T27" i="1"/>
  <c r="O27" i="1"/>
  <c r="K27" i="1"/>
  <c r="F27" i="1"/>
  <c r="C27" i="1"/>
  <c r="B27" i="1"/>
  <c r="A27" i="1"/>
  <c r="U26" i="1"/>
  <c r="T26" i="1"/>
  <c r="O26" i="1"/>
  <c r="K26" i="1"/>
  <c r="F26" i="1"/>
  <c r="C26" i="1"/>
  <c r="T25" i="1"/>
  <c r="O25" i="1"/>
  <c r="U25" i="1" s="1"/>
  <c r="K25" i="1"/>
  <c r="F25" i="1"/>
  <c r="C25" i="1"/>
  <c r="B25" i="1"/>
  <c r="A25" i="1"/>
  <c r="U24" i="1"/>
  <c r="T24" i="1"/>
  <c r="S24" i="1"/>
  <c r="O24" i="1"/>
  <c r="K24" i="1"/>
  <c r="F24" i="1"/>
  <c r="C24" i="1"/>
  <c r="T23" i="1"/>
  <c r="U23" i="1" s="1"/>
  <c r="S23" i="1"/>
  <c r="O23" i="1"/>
  <c r="K23" i="1"/>
  <c r="F23" i="1"/>
  <c r="C23" i="1"/>
  <c r="B23" i="1"/>
  <c r="A23" i="1"/>
  <c r="U22" i="1"/>
  <c r="T22" i="1"/>
  <c r="Q22" i="1"/>
  <c r="O22" i="1"/>
  <c r="K22" i="1"/>
  <c r="F22" i="1"/>
  <c r="C22" i="1"/>
  <c r="B22" i="1"/>
  <c r="A22" i="1"/>
  <c r="T21" i="1"/>
  <c r="U21" i="1" s="1"/>
  <c r="O21" i="1"/>
  <c r="K21" i="1"/>
  <c r="F21" i="1"/>
  <c r="C21" i="1"/>
  <c r="T20" i="1"/>
  <c r="O20" i="1"/>
  <c r="K20" i="1"/>
  <c r="F20" i="1"/>
  <c r="C20" i="1"/>
  <c r="T19" i="1"/>
  <c r="U19" i="1" s="1"/>
  <c r="Q19" i="1"/>
  <c r="O19" i="1"/>
  <c r="O33" i="1" s="1"/>
  <c r="K19" i="1"/>
  <c r="F19" i="1"/>
  <c r="C19" i="1"/>
  <c r="B19" i="1"/>
  <c r="A19" i="1"/>
  <c r="T18" i="1"/>
  <c r="U18" i="1" s="1"/>
  <c r="S18" i="1"/>
  <c r="Q18" i="1"/>
  <c r="O18" i="1"/>
  <c r="L18" i="1"/>
  <c r="K18" i="1"/>
  <c r="F18" i="1"/>
  <c r="C18" i="1"/>
  <c r="B18" i="1"/>
  <c r="A18" i="1"/>
  <c r="T17" i="1"/>
  <c r="O17" i="1"/>
  <c r="K17" i="1"/>
  <c r="F17" i="1"/>
  <c r="C17" i="1"/>
  <c r="T16" i="1"/>
  <c r="O16" i="1"/>
  <c r="K16" i="1"/>
  <c r="F16" i="1"/>
  <c r="C16" i="1"/>
  <c r="B16" i="1"/>
  <c r="A16" i="1"/>
  <c r="T15" i="1"/>
  <c r="O15" i="1"/>
  <c r="U15" i="1" s="1"/>
  <c r="K15" i="1"/>
  <c r="F15" i="1"/>
  <c r="C15" i="1"/>
  <c r="U14" i="1"/>
  <c r="T14" i="1"/>
  <c r="S14" i="1"/>
  <c r="Q14" i="1"/>
  <c r="O14" i="1"/>
  <c r="K14" i="1"/>
  <c r="K33" i="1" s="1"/>
  <c r="F14" i="1"/>
  <c r="F33" i="1" s="1"/>
  <c r="C14" i="1"/>
  <c r="U13" i="1"/>
  <c r="T13" i="1"/>
  <c r="T33" i="1" s="1"/>
  <c r="U33" i="1" s="1"/>
  <c r="Q13" i="1"/>
  <c r="O13" i="1"/>
  <c r="L13" i="1"/>
  <c r="J13" i="1"/>
  <c r="C13" i="1"/>
  <c r="B13" i="1"/>
  <c r="A13" i="1"/>
  <c r="Q8" i="1"/>
  <c r="H8" i="1"/>
  <c r="J5" i="1"/>
  <c r="I5" i="1"/>
  <c r="J4" i="1"/>
  <c r="I4" i="1"/>
  <c r="L33" i="1" l="1"/>
</calcChain>
</file>

<file path=xl/sharedStrings.xml><?xml version="1.0" encoding="utf-8"?>
<sst xmlns="http://schemas.openxmlformats.org/spreadsheetml/2006/main" count="68" uniqueCount="49">
  <si>
    <t>TABEL  60</t>
  </si>
  <si>
    <t xml:space="preserve"> </t>
  </si>
  <si>
    <r>
      <t xml:space="preserve">PENDERITA KUSTA SELESAI BEROBAT </t>
    </r>
    <r>
      <rPr>
        <i/>
        <sz val="13"/>
        <rFont val="Arial"/>
        <family val="2"/>
      </rPr>
      <t>(RELEASE FROM TREATMENT/RFT)</t>
    </r>
    <r>
      <rPr>
        <sz val="13"/>
        <rFont val="Arial"/>
        <family val="2"/>
      </rPr>
      <t xml:space="preserve"> MENURUT JENIS KELAMIN, KECAMATAN, DAN PUSKESMAS</t>
    </r>
  </si>
  <si>
    <t>NO</t>
  </si>
  <si>
    <t>KECAMATAN</t>
  </si>
  <si>
    <t>PUSKESMAS</t>
  </si>
  <si>
    <t>KUSTA (PB)</t>
  </si>
  <si>
    <t>KUSTA (MB)</t>
  </si>
  <si>
    <t>TAHUN</t>
  </si>
  <si>
    <r>
      <t>PENDERITA PB</t>
    </r>
    <r>
      <rPr>
        <vertAlign val="superscript"/>
        <sz val="12"/>
        <rFont val="Arial"/>
        <family val="2"/>
      </rPr>
      <t>a</t>
    </r>
  </si>
  <si>
    <t>RFT PB</t>
  </si>
  <si>
    <r>
      <t>PENDERITA MB</t>
    </r>
    <r>
      <rPr>
        <vertAlign val="superscript"/>
        <sz val="12"/>
        <rFont val="Arial"/>
        <family val="2"/>
      </rPr>
      <t>b</t>
    </r>
  </si>
  <si>
    <t>RFT MB</t>
  </si>
  <si>
    <t>L</t>
  </si>
  <si>
    <t>P</t>
  </si>
  <si>
    <t>L + P</t>
  </si>
  <si>
    <t>L+P</t>
  </si>
  <si>
    <t>JUMLAH</t>
  </si>
  <si>
    <t>%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</si>
  <si>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</si>
  <si>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</si>
  <si>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</si>
  <si>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</si>
  <si>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</si>
  <si>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</si>
  <si>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</si>
  <si>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</si>
  <si>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</si>
  <si>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</si>
  <si>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</si>
  <si>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</si>
  <si>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</si>
  <si>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</si>
  <si>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</si>
  <si>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</si>
  <si>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</si>
  <si>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</si>
  <si>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</si>
  <si>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</si>
  <si>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</si>
  <si>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JUMLAH (KAB/KOTA)</t>
  </si>
  <si>
    <t>Sumber: Seksi Pencegahan dan Pengendalian Penyakit Menular</t>
  </si>
  <si>
    <t xml:space="preserve">Keterangan : </t>
  </si>
  <si>
    <t xml:space="preserve">a = </t>
  </si>
  <si>
    <t xml:space="preserve">Penderita kusta PB merupakan penderita pada kohort yang sama, yaitu diambil dari penderita baru yang masuk dalam kohort yang sama 1 tahun sebelumnya, </t>
  </si>
  <si>
    <t>misalnya: untuk mencari RFT rate tahun 2018, maka dapat dihitung dari penderita baru tahun 2017 yang menyelesaikan pengobatan tepat waktu</t>
  </si>
  <si>
    <t>b=</t>
  </si>
  <si>
    <t xml:space="preserve">Penderita kusta MB merupakan penderita pada kohort yang sama, yaitu diambil dari penderita baru yang masuk dalam kohort yang sama 2 tahun sebelumnya, </t>
  </si>
  <si>
    <t>misalnya: untuk mencari RFT rate tahun 2018, maka dapat dihitung dari penderita baru tahun 2016 yang menyelesaikan pengobatan tepat waktu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</si>
</sst>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_);_(* \(#,##0\);_(* &quot;-&quot;_);_(@_)"/>
    <numFmt numFmtId="165" formatCode="0.0"/>
  </numFmts>
  <fonts count="12" x14ac:knownFonts="1"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3"/>
      <name val="Arial"/>
      <family val="2"/>
    </font>
    <font>
      <i/>
      <sz val="13"/>
      <name val="Arial"/>
      <family val="2"/>
    </font>
    <font>
      <vertAlign val="superscript"/>
      <sz val="12"/>
      <name val="Arial"/>
      <family val="2"/>
    </font>
    <font>
      <sz val="11"/>
      <name val="Arial"/>
      <family val="2"/>
    </font>
    <font>
      <i/>
      <sz val="9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b/>
      <sz val="12"/>
      <color theme="1"/>
      <name val="Arial"/>
      <family val="2"/>
    </font>
    <font>
      <sz val="12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93">
    <xf numFmtId="0" fontId="0" fillId="0" borderId="0" xfId="0"/>
    <xf numFmtId="0" fontId="2" fillId="0" borderId="0" xfId="0" quotePrefix="1" applyFont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Continuous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2" fillId="0" borderId="1" xfId="0" applyFont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2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vertical="center"/>
    </xf>
    <xf numFmtId="0" fontId="2" fillId="2" borderId="10" xfId="0" applyFont="1" applyFill="1" applyBorder="1" applyAlignment="1">
      <alignment vertical="center"/>
    </xf>
    <xf numFmtId="0" fontId="2" fillId="2" borderId="10" xfId="0" applyFont="1" applyFill="1" applyBorder="1" applyAlignment="1">
      <alignment horizontal="right" vertical="center"/>
    </xf>
    <xf numFmtId="0" fontId="2" fillId="2" borderId="10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/>
    </xf>
    <xf numFmtId="0" fontId="7" fillId="3" borderId="18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2" fillId="4" borderId="0" xfId="0" applyFont="1" applyFill="1" applyAlignment="1">
      <alignment vertical="center"/>
    </xf>
    <xf numFmtId="0" fontId="2" fillId="5" borderId="20" xfId="0" applyFont="1" applyFill="1" applyBorder="1" applyAlignment="1">
      <alignment horizontal="center" vertical="center"/>
    </xf>
    <xf numFmtId="0" fontId="2" fillId="5" borderId="21" xfId="0" applyFont="1" applyFill="1" applyBorder="1" applyAlignment="1">
      <alignment vertical="center"/>
    </xf>
    <xf numFmtId="37" fontId="8" fillId="5" borderId="21" xfId="1" applyNumberFormat="1" applyFont="1" applyFill="1" applyBorder="1" applyAlignment="1">
      <alignment horizontal="center" vertical="center"/>
    </xf>
    <xf numFmtId="37" fontId="8" fillId="5" borderId="22" xfId="1" applyNumberFormat="1" applyFont="1" applyFill="1" applyBorder="1" applyAlignment="1">
      <alignment horizontal="center" vertical="center"/>
    </xf>
    <xf numFmtId="165" fontId="8" fillId="5" borderId="21" xfId="1" applyNumberFormat="1" applyFont="1" applyFill="1" applyBorder="1" applyAlignment="1">
      <alignment horizontal="center" vertical="center"/>
    </xf>
    <xf numFmtId="37" fontId="8" fillId="5" borderId="20" xfId="1" applyNumberFormat="1" applyFont="1" applyFill="1" applyBorder="1" applyAlignment="1">
      <alignment horizontal="center" vertical="center"/>
    </xf>
    <xf numFmtId="165" fontId="8" fillId="5" borderId="22" xfId="1" applyNumberFormat="1" applyFont="1" applyFill="1" applyBorder="1" applyAlignment="1">
      <alignment horizontal="center" vertical="center"/>
    </xf>
    <xf numFmtId="0" fontId="2" fillId="3" borderId="23" xfId="0" applyFont="1" applyFill="1" applyBorder="1" applyAlignment="1">
      <alignment horizontal="center" vertical="center"/>
    </xf>
    <xf numFmtId="0" fontId="2" fillId="3" borderId="24" xfId="0" applyFont="1" applyFill="1" applyBorder="1" applyAlignment="1">
      <alignment vertical="center"/>
    </xf>
    <xf numFmtId="37" fontId="8" fillId="3" borderId="24" xfId="1" applyNumberFormat="1" applyFont="1" applyFill="1" applyBorder="1" applyAlignment="1">
      <alignment horizontal="center" vertical="center"/>
    </xf>
    <xf numFmtId="37" fontId="8" fillId="3" borderId="25" xfId="1" applyNumberFormat="1" applyFont="1" applyFill="1" applyBorder="1" applyAlignment="1">
      <alignment horizontal="center" vertical="center"/>
    </xf>
    <xf numFmtId="165" fontId="8" fillId="3" borderId="24" xfId="1" applyNumberFormat="1" applyFont="1" applyFill="1" applyBorder="1" applyAlignment="1">
      <alignment horizontal="center" vertical="center"/>
    </xf>
    <xf numFmtId="37" fontId="8" fillId="3" borderId="23" xfId="1" applyNumberFormat="1" applyFont="1" applyFill="1" applyBorder="1" applyAlignment="1">
      <alignment horizontal="center" vertical="center"/>
    </xf>
    <xf numFmtId="165" fontId="8" fillId="3" borderId="25" xfId="1" applyNumberFormat="1" applyFont="1" applyFill="1" applyBorder="1" applyAlignment="1">
      <alignment horizontal="center" vertical="center"/>
    </xf>
    <xf numFmtId="0" fontId="2" fillId="5" borderId="23" xfId="0" applyFont="1" applyFill="1" applyBorder="1" applyAlignment="1">
      <alignment horizontal="center" vertical="center"/>
    </xf>
    <xf numFmtId="0" fontId="2" fillId="5" borderId="24" xfId="0" applyFont="1" applyFill="1" applyBorder="1" applyAlignment="1">
      <alignment vertical="center"/>
    </xf>
    <xf numFmtId="37" fontId="8" fillId="5" borderId="24" xfId="1" applyNumberFormat="1" applyFont="1" applyFill="1" applyBorder="1" applyAlignment="1">
      <alignment horizontal="center" vertical="center"/>
    </xf>
    <xf numFmtId="37" fontId="8" fillId="5" borderId="25" xfId="1" applyNumberFormat="1" applyFont="1" applyFill="1" applyBorder="1" applyAlignment="1">
      <alignment horizontal="center" vertical="center"/>
    </xf>
    <xf numFmtId="165" fontId="8" fillId="5" borderId="24" xfId="1" applyNumberFormat="1" applyFont="1" applyFill="1" applyBorder="1" applyAlignment="1">
      <alignment horizontal="center" vertical="center"/>
    </xf>
    <xf numFmtId="37" fontId="8" fillId="5" borderId="23" xfId="1" applyNumberFormat="1" applyFont="1" applyFill="1" applyBorder="1" applyAlignment="1">
      <alignment horizontal="center" vertical="center"/>
    </xf>
    <xf numFmtId="165" fontId="8" fillId="5" borderId="25" xfId="1" applyNumberFormat="1" applyFont="1" applyFill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vertical="center"/>
    </xf>
    <xf numFmtId="37" fontId="8" fillId="0" borderId="24" xfId="1" applyNumberFormat="1" applyFont="1" applyFill="1" applyBorder="1" applyAlignment="1">
      <alignment horizontal="center" vertical="center"/>
    </xf>
    <xf numFmtId="37" fontId="8" fillId="0" borderId="25" xfId="1" applyNumberFormat="1" applyFont="1" applyFill="1" applyBorder="1" applyAlignment="1">
      <alignment horizontal="center" vertical="center"/>
    </xf>
    <xf numFmtId="165" fontId="8" fillId="0" borderId="24" xfId="1" applyNumberFormat="1" applyFont="1" applyFill="1" applyBorder="1" applyAlignment="1">
      <alignment horizontal="center" vertical="center"/>
    </xf>
    <xf numFmtId="37" fontId="8" fillId="0" borderId="23" xfId="1" applyNumberFormat="1" applyFont="1" applyFill="1" applyBorder="1" applyAlignment="1">
      <alignment horizontal="center" vertical="center"/>
    </xf>
    <xf numFmtId="165" fontId="8" fillId="0" borderId="25" xfId="1" applyNumberFormat="1" applyFont="1" applyFill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vertical="center"/>
    </xf>
    <xf numFmtId="37" fontId="8" fillId="0" borderId="27" xfId="1" applyNumberFormat="1" applyFont="1" applyFill="1" applyBorder="1" applyAlignment="1">
      <alignment horizontal="center" vertical="center"/>
    </xf>
    <xf numFmtId="37" fontId="8" fillId="0" borderId="28" xfId="1" applyNumberFormat="1" applyFont="1" applyFill="1" applyBorder="1" applyAlignment="1">
      <alignment horizontal="center" vertical="center"/>
    </xf>
    <xf numFmtId="165" fontId="8" fillId="0" borderId="27" xfId="1" applyNumberFormat="1" applyFont="1" applyFill="1" applyBorder="1" applyAlignment="1">
      <alignment horizontal="center" vertical="center"/>
    </xf>
    <xf numFmtId="37" fontId="8" fillId="0" borderId="26" xfId="1" applyNumberFormat="1" applyFont="1" applyFill="1" applyBorder="1" applyAlignment="1">
      <alignment horizontal="center" vertical="center"/>
    </xf>
    <xf numFmtId="165" fontId="8" fillId="0" borderId="28" xfId="1" applyNumberFormat="1" applyFont="1" applyFill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9" fillId="0" borderId="4" xfId="0" applyFont="1" applyBorder="1" applyAlignment="1">
      <alignment vertical="center"/>
    </xf>
    <xf numFmtId="0" fontId="9" fillId="0" borderId="6" xfId="0" quotePrefix="1" applyFont="1" applyBorder="1" applyAlignment="1">
      <alignment horizontal="left" vertical="center"/>
    </xf>
    <xf numFmtId="37" fontId="10" fillId="0" borderId="8" xfId="1" applyNumberFormat="1" applyFont="1" applyFill="1" applyBorder="1" applyAlignment="1">
      <alignment horizontal="center" vertical="center"/>
    </xf>
    <xf numFmtId="165" fontId="10" fillId="0" borderId="4" xfId="1" applyNumberFormat="1" applyFont="1" applyFill="1" applyBorder="1" applyAlignment="1">
      <alignment horizontal="center" vertical="center"/>
    </xf>
    <xf numFmtId="165" fontId="10" fillId="0" borderId="8" xfId="1" applyNumberFormat="1" applyFont="1" applyFill="1" applyBorder="1" applyAlignment="1">
      <alignment horizontal="center" vertical="center"/>
    </xf>
    <xf numFmtId="165" fontId="10" fillId="0" borderId="29" xfId="1" applyNumberFormat="1" applyFont="1" applyFill="1" applyBorder="1" applyAlignment="1">
      <alignment horizontal="center" vertical="center"/>
    </xf>
    <xf numFmtId="37" fontId="10" fillId="0" borderId="29" xfId="1" applyNumberFormat="1" applyFont="1" applyFill="1" applyBorder="1" applyAlignment="1">
      <alignment horizontal="center" vertical="center"/>
    </xf>
    <xf numFmtId="165" fontId="10" fillId="0" borderId="12" xfId="1" applyNumberFormat="1" applyFont="1" applyFill="1" applyBorder="1" applyAlignment="1">
      <alignment horizontal="center" vertical="center"/>
    </xf>
    <xf numFmtId="37" fontId="2" fillId="0" borderId="0" xfId="1" quotePrefix="1" applyNumberFormat="1" applyFont="1" applyFill="1" applyBorder="1" applyAlignment="1">
      <alignment horizontal="right" vertical="center"/>
    </xf>
    <xf numFmtId="37" fontId="2" fillId="0" borderId="0" xfId="1" applyNumberFormat="1" applyFont="1" applyFill="1" applyBorder="1" applyAlignment="1">
      <alignment horizontal="right" vertical="center"/>
    </xf>
    <xf numFmtId="37" fontId="2" fillId="0" borderId="0" xfId="1" applyNumberFormat="1" applyFont="1" applyFill="1" applyBorder="1" applyAlignment="1">
      <alignment vertical="center"/>
    </xf>
    <xf numFmtId="0" fontId="1" fillId="0" borderId="0" xfId="0" applyFont="1" applyAlignment="1">
      <alignment vertical="center"/>
    </xf>
    <xf numFmtId="0" fontId="11" fillId="0" borderId="0" xfId="0" applyFont="1" applyAlignment="1">
      <alignment vertical="center"/>
    </xf>
  </cellXfs>
  <cellStyles count="2">
    <cellStyle name="Comma [0] 2 2" xfId="1" xr:uid="{6CFA7B2B-21AA-4E49-8E96-BBF1283486B3}"/>
    <cellStyle name="Normal" xfId="0" builtinId="0"/>
  </cellStyles>
  <dxfs count="2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5" formatCode="0.0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/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5" formatCode="#,##0;\-#,##0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5" formatCode="0.0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5" formatCode="#,##0;\-#,##0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5" formatCode="0.0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5" formatCode="#,##0;\-#,##0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>
        <left/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5" formatCode="#,##0;\-#,##0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5" formatCode="#,##0;\-#,##0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5" formatCode="#,##0;\-#,##0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5" formatCode="0.0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5" formatCode="#,##0;\-#,##0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5" formatCode="0.0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5" formatCode="#,##0;\-#,##0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5" formatCode="0.0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5" formatCode="#,##0;\-#,##0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/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5" formatCode="#,##0;\-#,##0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5" formatCode="#,##0;\-#,##0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/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5" formatCode="#,##0;\-#,##0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>
        <left/>
        <right style="thin">
          <color indexed="64"/>
        </right>
        <top style="hair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solid">
          <fgColor indexed="64"/>
          <bgColor theme="4" tint="0.79998168889431442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2024%20SATU%20DATA%20INDONESIA\SDI%20DINKES%202024\000%20LAMPIRAN%20PROFIL%20DINAS%20KESEHATAN\LAMPIRAN%20%20PROFIL%20Kes%20Th%202020.xls" TargetMode="External"/><Relationship Id="rId1" Type="http://schemas.openxmlformats.org/officeDocument/2006/relationships/externalLinkPath" Target="/2024%20SATU%20DATA%20INDONESIA/SDI%20DINKES%202024/000%20LAMPIRAN%20PROFIL%20DINAS%20KESEHATAN/LAMPIRAN%20%20PROFIL%20Kes%20Th%2020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sume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bkkbn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  <sheetName val="77"/>
      <sheetName val="78"/>
      <sheetName val="79"/>
    </sheetNames>
    <sheetDataSet>
      <sheetData sheetId="0"/>
      <sheetData sheetId="1">
        <row r="5">
          <cell r="E5" t="str">
            <v>KABUPATEN/KOTA</v>
          </cell>
          <cell r="F5" t="str">
            <v>BULUKUMBA</v>
          </cell>
        </row>
        <row r="6">
          <cell r="E6" t="str">
            <v xml:space="preserve">TAHUN </v>
          </cell>
          <cell r="F6">
            <v>2020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>
        <row r="9">
          <cell r="A9">
            <v>1</v>
          </cell>
          <cell r="B9" t="str">
            <v>GANTARANG</v>
          </cell>
          <cell r="C9" t="str">
            <v>1. PONRE</v>
          </cell>
        </row>
        <row r="10">
          <cell r="C10" t="str">
            <v>2. GATTARENG</v>
          </cell>
        </row>
        <row r="11">
          <cell r="C11" t="str">
            <v>3. BONTONYELENG</v>
          </cell>
        </row>
        <row r="12">
          <cell r="A12">
            <v>2</v>
          </cell>
          <cell r="B12" t="str">
            <v>KINDANG</v>
          </cell>
          <cell r="C12" t="str">
            <v>4. BORONG RAPPOA</v>
          </cell>
        </row>
        <row r="13">
          <cell r="C13" t="str">
            <v>5. BALIBO</v>
          </cell>
        </row>
        <row r="14">
          <cell r="A14">
            <v>3</v>
          </cell>
          <cell r="B14" t="str">
            <v>UJUNG BULU</v>
          </cell>
          <cell r="C14" t="str">
            <v>6. CAILE</v>
          </cell>
        </row>
        <row r="15">
          <cell r="A15">
            <v>4</v>
          </cell>
          <cell r="B15" t="str">
            <v>UJUNG LOE</v>
          </cell>
          <cell r="C15" t="str">
            <v>7. UJUNG LOE</v>
          </cell>
        </row>
        <row r="16">
          <cell r="C16" t="str">
            <v>8. MANYAMPA</v>
          </cell>
        </row>
        <row r="17">
          <cell r="C17" t="str">
            <v>9. PALANGISANG</v>
          </cell>
        </row>
        <row r="18">
          <cell r="A18">
            <v>5</v>
          </cell>
          <cell r="B18" t="str">
            <v>BONTO BAHARI</v>
          </cell>
          <cell r="C18" t="str">
            <v>10. BONTO BAHARI</v>
          </cell>
        </row>
        <row r="19">
          <cell r="A19">
            <v>6</v>
          </cell>
          <cell r="B19" t="str">
            <v>BONTO TIRO</v>
          </cell>
          <cell r="C19" t="str">
            <v>11.BONTO TIRO</v>
          </cell>
        </row>
        <row r="20">
          <cell r="C20" t="str">
            <v>12. BATANG</v>
          </cell>
        </row>
        <row r="21">
          <cell r="A21">
            <v>7</v>
          </cell>
          <cell r="B21" t="str">
            <v>HERLANG</v>
          </cell>
          <cell r="C21" t="str">
            <v>13. HERLANG</v>
          </cell>
        </row>
        <row r="22">
          <cell r="C22" t="str">
            <v>14. KARASSING</v>
          </cell>
        </row>
        <row r="23">
          <cell r="A23">
            <v>8</v>
          </cell>
          <cell r="B23" t="str">
            <v>KAJANG</v>
          </cell>
          <cell r="C23" t="str">
            <v>15.KAJANG</v>
          </cell>
        </row>
        <row r="24">
          <cell r="C24" t="str">
            <v>16. LEMBANNA</v>
          </cell>
        </row>
        <row r="25">
          <cell r="C25" t="str">
            <v>17.TANAH TOA</v>
          </cell>
        </row>
        <row r="26">
          <cell r="A26">
            <v>9</v>
          </cell>
          <cell r="B26" t="str">
            <v>BULUKUMPA</v>
          </cell>
          <cell r="C26" t="str">
            <v>18. TANETE</v>
          </cell>
        </row>
        <row r="27">
          <cell r="C27" t="str">
            <v>19. SALASSAE</v>
          </cell>
        </row>
        <row r="28">
          <cell r="A28">
            <v>10</v>
          </cell>
          <cell r="B28" t="str">
            <v>RILAU ALE</v>
          </cell>
          <cell r="C28" t="str">
            <v>20.BONTO BANGUN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D36F94D-E24A-4475-B768-89F95EAC42A3}" name="Table125" displayName="Table125" ref="A12:U33" totalsRowShown="0" headerRowDxfId="24" dataDxfId="23" headerRowBorderDxfId="21" tableBorderDxfId="22" dataCellStyle="Comma [0] 2 2">
  <autoFilter ref="A12:U33" xr:uid="{67EBE55A-65F0-4BD5-8D4E-17387A8C60DB}"/>
  <tableColumns count="21">
    <tableColumn id="1" xr3:uid="{367DC475-3EF3-4F7A-8B83-01A2B79F0591}" name="1" dataDxfId="20"/>
    <tableColumn id="2" xr3:uid="{C0CC1323-8D75-4698-83B6-D177C307E18D}" name="2" dataDxfId="19"/>
    <tableColumn id="3" xr3:uid="{25F05062-DC4E-4F82-B510-BCFFC25D9895}" name="3" dataDxfId="18"/>
    <tableColumn id="4" xr3:uid="{0D05EBE7-8C10-4402-9B72-0C3AE02F6BF7}" name="4" dataDxfId="17" dataCellStyle="Comma [0] 2 2"/>
    <tableColumn id="5" xr3:uid="{E2810951-36EF-460C-9CF5-4822EEDEFB7A}" name="5" dataDxfId="16" dataCellStyle="Comma [0] 2 2"/>
    <tableColumn id="6" xr3:uid="{8A3C3E6F-BF06-4B2E-B8D0-CB45732191BD}" name="6" dataDxfId="15" dataCellStyle="Comma [0] 2 2"/>
    <tableColumn id="7" xr3:uid="{73676AD5-E779-4F20-A9F5-E103C854647B}" name="7" dataDxfId="14" dataCellStyle="Comma [0] 2 2"/>
    <tableColumn id="8" xr3:uid="{0E3D1400-8543-4D19-B7E4-D79143BB0E3A}" name="8" dataDxfId="13" dataCellStyle="Comma [0] 2 2"/>
    <tableColumn id="9" xr3:uid="{AEBC29F3-5357-4E8F-8FBC-4490A40AC92A}" name="9" dataDxfId="12" dataCellStyle="Comma [0] 2 2"/>
    <tableColumn id="10" xr3:uid="{C4F6C1D3-7A47-4BFF-8314-65C7467F3E7B}" name="10" dataDxfId="11" dataCellStyle="Comma [0] 2 2"/>
    <tableColumn id="11" xr3:uid="{3F706D5E-C95C-400B-B586-FEAF0C0C6D01}" name="11" dataDxfId="10" dataCellStyle="Comma [0] 2 2"/>
    <tableColumn id="12" xr3:uid="{924742E5-C85D-4553-BDB0-4D0BC16739DA}" name="12" dataDxfId="9" dataCellStyle="Comma [0] 2 2"/>
    <tableColumn id="13" xr3:uid="{1B667EB3-5828-46C7-966B-56B1C5425C78}" name="13" dataDxfId="8" dataCellStyle="Comma [0] 2 2"/>
    <tableColumn id="14" xr3:uid="{9B9E473A-8228-4B39-9A9A-8CBFD15C2143}" name="14" dataDxfId="7" dataCellStyle="Comma [0] 2 2"/>
    <tableColumn id="15" xr3:uid="{35AACA9F-1796-48EA-B5D5-7E5568EA5072}" name="15" dataDxfId="6" dataCellStyle="Comma [0] 2 2"/>
    <tableColumn id="16" xr3:uid="{F7C7D972-9F80-4C89-A6B6-628D36FCB07E}" name="16" dataDxfId="5" dataCellStyle="Comma [0] 2 2"/>
    <tableColumn id="17" xr3:uid="{6F934DC7-79DD-4459-AA69-BBD4AAC109A0}" name="17" dataDxfId="4" dataCellStyle="Comma [0] 2 2"/>
    <tableColumn id="18" xr3:uid="{065B6708-DB7F-400C-8156-3F6AC458D1E5}" name="18" dataDxfId="3" dataCellStyle="Comma [0] 2 2"/>
    <tableColumn id="19" xr3:uid="{B75F41AE-2970-4F9F-9BF6-B9EC22B4AB6D}" name="19" dataDxfId="2" dataCellStyle="Comma [0] 2 2"/>
    <tableColumn id="20" xr3:uid="{35CDC32E-4B44-47C4-8DBD-883EB0674926}" name="20" dataDxfId="1" dataCellStyle="Comma [0] 2 2"/>
    <tableColumn id="21" xr3:uid="{1CE48FD8-2400-4808-BC5C-0EB0A94D0543}" name="21" dataDxfId="0" dataCellStyle="Comma [0] 2 2">
      <calculatedColumnFormula>T13/O13*100</calculatedColumnFormula>
    </tableColumn>
  </tableColumns>
  <tableStyleInfo name="TableStyleMedium2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7FD99D-F436-4632-8DF5-AA77F175ED09}">
  <sheetPr codeName="Sheet56">
    <tabColor rgb="FF00B0F0"/>
    <pageSetUpPr fitToPage="1"/>
  </sheetPr>
  <dimension ref="A1:X40"/>
  <sheetViews>
    <sheetView tabSelected="1" zoomScale="70" zoomScaleNormal="70" workbookViewId="0">
      <pane ySplit="2760" topLeftCell="A13"/>
      <selection activeCell="M5" sqref="M5"/>
      <selection pane="bottomLeft" activeCell="M7" sqref="M7:U7"/>
    </sheetView>
  </sheetViews>
  <sheetFormatPr defaultColWidth="9.109375" defaultRowHeight="15" x14ac:dyDescent="0.25"/>
  <cols>
    <col min="1" max="1" width="5.6640625" style="2" customWidth="1"/>
    <col min="2" max="2" width="19.6640625" style="2" customWidth="1"/>
    <col min="3" max="3" width="24.44140625" style="2" customWidth="1"/>
    <col min="4" max="21" width="8.88671875" style="2" customWidth="1"/>
    <col min="22" max="256" width="9.109375" style="2"/>
    <col min="257" max="257" width="5.6640625" style="2" customWidth="1"/>
    <col min="258" max="258" width="19.6640625" style="2" customWidth="1"/>
    <col min="259" max="259" width="24.44140625" style="2" customWidth="1"/>
    <col min="260" max="277" width="8.88671875" style="2" customWidth="1"/>
    <col min="278" max="512" width="9.109375" style="2"/>
    <col min="513" max="513" width="5.6640625" style="2" customWidth="1"/>
    <col min="514" max="514" width="19.6640625" style="2" customWidth="1"/>
    <col min="515" max="515" width="24.44140625" style="2" customWidth="1"/>
    <col min="516" max="533" width="8.88671875" style="2" customWidth="1"/>
    <col min="534" max="768" width="9.109375" style="2"/>
    <col min="769" max="769" width="5.6640625" style="2" customWidth="1"/>
    <col min="770" max="770" width="19.6640625" style="2" customWidth="1"/>
    <col min="771" max="771" width="24.44140625" style="2" customWidth="1"/>
    <col min="772" max="789" width="8.88671875" style="2" customWidth="1"/>
    <col min="790" max="1024" width="9.109375" style="2"/>
    <col min="1025" max="1025" width="5.6640625" style="2" customWidth="1"/>
    <col min="1026" max="1026" width="19.6640625" style="2" customWidth="1"/>
    <col min="1027" max="1027" width="24.44140625" style="2" customWidth="1"/>
    <col min="1028" max="1045" width="8.88671875" style="2" customWidth="1"/>
    <col min="1046" max="1280" width="9.109375" style="2"/>
    <col min="1281" max="1281" width="5.6640625" style="2" customWidth="1"/>
    <col min="1282" max="1282" width="19.6640625" style="2" customWidth="1"/>
    <col min="1283" max="1283" width="24.44140625" style="2" customWidth="1"/>
    <col min="1284" max="1301" width="8.88671875" style="2" customWidth="1"/>
    <col min="1302" max="1536" width="9.109375" style="2"/>
    <col min="1537" max="1537" width="5.6640625" style="2" customWidth="1"/>
    <col min="1538" max="1538" width="19.6640625" style="2" customWidth="1"/>
    <col min="1539" max="1539" width="24.44140625" style="2" customWidth="1"/>
    <col min="1540" max="1557" width="8.88671875" style="2" customWidth="1"/>
    <col min="1558" max="1792" width="9.109375" style="2"/>
    <col min="1793" max="1793" width="5.6640625" style="2" customWidth="1"/>
    <col min="1794" max="1794" width="19.6640625" style="2" customWidth="1"/>
    <col min="1795" max="1795" width="24.44140625" style="2" customWidth="1"/>
    <col min="1796" max="1813" width="8.88671875" style="2" customWidth="1"/>
    <col min="1814" max="2048" width="9.109375" style="2"/>
    <col min="2049" max="2049" width="5.6640625" style="2" customWidth="1"/>
    <col min="2050" max="2050" width="19.6640625" style="2" customWidth="1"/>
    <col min="2051" max="2051" width="24.44140625" style="2" customWidth="1"/>
    <col min="2052" max="2069" width="8.88671875" style="2" customWidth="1"/>
    <col min="2070" max="2304" width="9.109375" style="2"/>
    <col min="2305" max="2305" width="5.6640625" style="2" customWidth="1"/>
    <col min="2306" max="2306" width="19.6640625" style="2" customWidth="1"/>
    <col min="2307" max="2307" width="24.44140625" style="2" customWidth="1"/>
    <col min="2308" max="2325" width="8.88671875" style="2" customWidth="1"/>
    <col min="2326" max="2560" width="9.109375" style="2"/>
    <col min="2561" max="2561" width="5.6640625" style="2" customWidth="1"/>
    <col min="2562" max="2562" width="19.6640625" style="2" customWidth="1"/>
    <col min="2563" max="2563" width="24.44140625" style="2" customWidth="1"/>
    <col min="2564" max="2581" width="8.88671875" style="2" customWidth="1"/>
    <col min="2582" max="2816" width="9.109375" style="2"/>
    <col min="2817" max="2817" width="5.6640625" style="2" customWidth="1"/>
    <col min="2818" max="2818" width="19.6640625" style="2" customWidth="1"/>
    <col min="2819" max="2819" width="24.44140625" style="2" customWidth="1"/>
    <col min="2820" max="2837" width="8.88671875" style="2" customWidth="1"/>
    <col min="2838" max="3072" width="9.109375" style="2"/>
    <col min="3073" max="3073" width="5.6640625" style="2" customWidth="1"/>
    <col min="3074" max="3074" width="19.6640625" style="2" customWidth="1"/>
    <col min="3075" max="3075" width="24.44140625" style="2" customWidth="1"/>
    <col min="3076" max="3093" width="8.88671875" style="2" customWidth="1"/>
    <col min="3094" max="3328" width="9.109375" style="2"/>
    <col min="3329" max="3329" width="5.6640625" style="2" customWidth="1"/>
    <col min="3330" max="3330" width="19.6640625" style="2" customWidth="1"/>
    <col min="3331" max="3331" width="24.44140625" style="2" customWidth="1"/>
    <col min="3332" max="3349" width="8.88671875" style="2" customWidth="1"/>
    <col min="3350" max="3584" width="9.109375" style="2"/>
    <col min="3585" max="3585" width="5.6640625" style="2" customWidth="1"/>
    <col min="3586" max="3586" width="19.6640625" style="2" customWidth="1"/>
    <col min="3587" max="3587" width="24.44140625" style="2" customWidth="1"/>
    <col min="3588" max="3605" width="8.88671875" style="2" customWidth="1"/>
    <col min="3606" max="3840" width="9.109375" style="2"/>
    <col min="3841" max="3841" width="5.6640625" style="2" customWidth="1"/>
    <col min="3842" max="3842" width="19.6640625" style="2" customWidth="1"/>
    <col min="3843" max="3843" width="24.44140625" style="2" customWidth="1"/>
    <col min="3844" max="3861" width="8.88671875" style="2" customWidth="1"/>
    <col min="3862" max="4096" width="9.109375" style="2"/>
    <col min="4097" max="4097" width="5.6640625" style="2" customWidth="1"/>
    <col min="4098" max="4098" width="19.6640625" style="2" customWidth="1"/>
    <col min="4099" max="4099" width="24.44140625" style="2" customWidth="1"/>
    <col min="4100" max="4117" width="8.88671875" style="2" customWidth="1"/>
    <col min="4118" max="4352" width="9.109375" style="2"/>
    <col min="4353" max="4353" width="5.6640625" style="2" customWidth="1"/>
    <col min="4354" max="4354" width="19.6640625" style="2" customWidth="1"/>
    <col min="4355" max="4355" width="24.44140625" style="2" customWidth="1"/>
    <col min="4356" max="4373" width="8.88671875" style="2" customWidth="1"/>
    <col min="4374" max="4608" width="9.109375" style="2"/>
    <col min="4609" max="4609" width="5.6640625" style="2" customWidth="1"/>
    <col min="4610" max="4610" width="19.6640625" style="2" customWidth="1"/>
    <col min="4611" max="4611" width="24.44140625" style="2" customWidth="1"/>
    <col min="4612" max="4629" width="8.88671875" style="2" customWidth="1"/>
    <col min="4630" max="4864" width="9.109375" style="2"/>
    <col min="4865" max="4865" width="5.6640625" style="2" customWidth="1"/>
    <col min="4866" max="4866" width="19.6640625" style="2" customWidth="1"/>
    <col min="4867" max="4867" width="24.44140625" style="2" customWidth="1"/>
    <col min="4868" max="4885" width="8.88671875" style="2" customWidth="1"/>
    <col min="4886" max="5120" width="9.109375" style="2"/>
    <col min="5121" max="5121" width="5.6640625" style="2" customWidth="1"/>
    <col min="5122" max="5122" width="19.6640625" style="2" customWidth="1"/>
    <col min="5123" max="5123" width="24.44140625" style="2" customWidth="1"/>
    <col min="5124" max="5141" width="8.88671875" style="2" customWidth="1"/>
    <col min="5142" max="5376" width="9.109375" style="2"/>
    <col min="5377" max="5377" width="5.6640625" style="2" customWidth="1"/>
    <col min="5378" max="5378" width="19.6640625" style="2" customWidth="1"/>
    <col min="5379" max="5379" width="24.44140625" style="2" customWidth="1"/>
    <col min="5380" max="5397" width="8.88671875" style="2" customWidth="1"/>
    <col min="5398" max="5632" width="9.109375" style="2"/>
    <col min="5633" max="5633" width="5.6640625" style="2" customWidth="1"/>
    <col min="5634" max="5634" width="19.6640625" style="2" customWidth="1"/>
    <col min="5635" max="5635" width="24.44140625" style="2" customWidth="1"/>
    <col min="5636" max="5653" width="8.88671875" style="2" customWidth="1"/>
    <col min="5654" max="5888" width="9.109375" style="2"/>
    <col min="5889" max="5889" width="5.6640625" style="2" customWidth="1"/>
    <col min="5890" max="5890" width="19.6640625" style="2" customWidth="1"/>
    <col min="5891" max="5891" width="24.44140625" style="2" customWidth="1"/>
    <col min="5892" max="5909" width="8.88671875" style="2" customWidth="1"/>
    <col min="5910" max="6144" width="9.109375" style="2"/>
    <col min="6145" max="6145" width="5.6640625" style="2" customWidth="1"/>
    <col min="6146" max="6146" width="19.6640625" style="2" customWidth="1"/>
    <col min="6147" max="6147" width="24.44140625" style="2" customWidth="1"/>
    <col min="6148" max="6165" width="8.88671875" style="2" customWidth="1"/>
    <col min="6166" max="6400" width="9.109375" style="2"/>
    <col min="6401" max="6401" width="5.6640625" style="2" customWidth="1"/>
    <col min="6402" max="6402" width="19.6640625" style="2" customWidth="1"/>
    <col min="6403" max="6403" width="24.44140625" style="2" customWidth="1"/>
    <col min="6404" max="6421" width="8.88671875" style="2" customWidth="1"/>
    <col min="6422" max="6656" width="9.109375" style="2"/>
    <col min="6657" max="6657" width="5.6640625" style="2" customWidth="1"/>
    <col min="6658" max="6658" width="19.6640625" style="2" customWidth="1"/>
    <col min="6659" max="6659" width="24.44140625" style="2" customWidth="1"/>
    <col min="6660" max="6677" width="8.88671875" style="2" customWidth="1"/>
    <col min="6678" max="6912" width="9.109375" style="2"/>
    <col min="6913" max="6913" width="5.6640625" style="2" customWidth="1"/>
    <col min="6914" max="6914" width="19.6640625" style="2" customWidth="1"/>
    <col min="6915" max="6915" width="24.44140625" style="2" customWidth="1"/>
    <col min="6916" max="6933" width="8.88671875" style="2" customWidth="1"/>
    <col min="6934" max="7168" width="9.109375" style="2"/>
    <col min="7169" max="7169" width="5.6640625" style="2" customWidth="1"/>
    <col min="7170" max="7170" width="19.6640625" style="2" customWidth="1"/>
    <col min="7171" max="7171" width="24.44140625" style="2" customWidth="1"/>
    <col min="7172" max="7189" width="8.88671875" style="2" customWidth="1"/>
    <col min="7190" max="7424" width="9.109375" style="2"/>
    <col min="7425" max="7425" width="5.6640625" style="2" customWidth="1"/>
    <col min="7426" max="7426" width="19.6640625" style="2" customWidth="1"/>
    <col min="7427" max="7427" width="24.44140625" style="2" customWidth="1"/>
    <col min="7428" max="7445" width="8.88671875" style="2" customWidth="1"/>
    <col min="7446" max="7680" width="9.109375" style="2"/>
    <col min="7681" max="7681" width="5.6640625" style="2" customWidth="1"/>
    <col min="7682" max="7682" width="19.6640625" style="2" customWidth="1"/>
    <col min="7683" max="7683" width="24.44140625" style="2" customWidth="1"/>
    <col min="7684" max="7701" width="8.88671875" style="2" customWidth="1"/>
    <col min="7702" max="7936" width="9.109375" style="2"/>
    <col min="7937" max="7937" width="5.6640625" style="2" customWidth="1"/>
    <col min="7938" max="7938" width="19.6640625" style="2" customWidth="1"/>
    <col min="7939" max="7939" width="24.44140625" style="2" customWidth="1"/>
    <col min="7940" max="7957" width="8.88671875" style="2" customWidth="1"/>
    <col min="7958" max="8192" width="9.109375" style="2"/>
    <col min="8193" max="8193" width="5.6640625" style="2" customWidth="1"/>
    <col min="8194" max="8194" width="19.6640625" style="2" customWidth="1"/>
    <col min="8195" max="8195" width="24.44140625" style="2" customWidth="1"/>
    <col min="8196" max="8213" width="8.88671875" style="2" customWidth="1"/>
    <col min="8214" max="8448" width="9.109375" style="2"/>
    <col min="8449" max="8449" width="5.6640625" style="2" customWidth="1"/>
    <col min="8450" max="8450" width="19.6640625" style="2" customWidth="1"/>
    <col min="8451" max="8451" width="24.44140625" style="2" customWidth="1"/>
    <col min="8452" max="8469" width="8.88671875" style="2" customWidth="1"/>
    <col min="8470" max="8704" width="9.109375" style="2"/>
    <col min="8705" max="8705" width="5.6640625" style="2" customWidth="1"/>
    <col min="8706" max="8706" width="19.6640625" style="2" customWidth="1"/>
    <col min="8707" max="8707" width="24.44140625" style="2" customWidth="1"/>
    <col min="8708" max="8725" width="8.88671875" style="2" customWidth="1"/>
    <col min="8726" max="8960" width="9.109375" style="2"/>
    <col min="8961" max="8961" width="5.6640625" style="2" customWidth="1"/>
    <col min="8962" max="8962" width="19.6640625" style="2" customWidth="1"/>
    <col min="8963" max="8963" width="24.44140625" style="2" customWidth="1"/>
    <col min="8964" max="8981" width="8.88671875" style="2" customWidth="1"/>
    <col min="8982" max="9216" width="9.109375" style="2"/>
    <col min="9217" max="9217" width="5.6640625" style="2" customWidth="1"/>
    <col min="9218" max="9218" width="19.6640625" style="2" customWidth="1"/>
    <col min="9219" max="9219" width="24.44140625" style="2" customWidth="1"/>
    <col min="9220" max="9237" width="8.88671875" style="2" customWidth="1"/>
    <col min="9238" max="9472" width="9.109375" style="2"/>
    <col min="9473" max="9473" width="5.6640625" style="2" customWidth="1"/>
    <col min="9474" max="9474" width="19.6640625" style="2" customWidth="1"/>
    <col min="9475" max="9475" width="24.44140625" style="2" customWidth="1"/>
    <col min="9476" max="9493" width="8.88671875" style="2" customWidth="1"/>
    <col min="9494" max="9728" width="9.109375" style="2"/>
    <col min="9729" max="9729" width="5.6640625" style="2" customWidth="1"/>
    <col min="9730" max="9730" width="19.6640625" style="2" customWidth="1"/>
    <col min="9731" max="9731" width="24.44140625" style="2" customWidth="1"/>
    <col min="9732" max="9749" width="8.88671875" style="2" customWidth="1"/>
    <col min="9750" max="9984" width="9.109375" style="2"/>
    <col min="9985" max="9985" width="5.6640625" style="2" customWidth="1"/>
    <col min="9986" max="9986" width="19.6640625" style="2" customWidth="1"/>
    <col min="9987" max="9987" width="24.44140625" style="2" customWidth="1"/>
    <col min="9988" max="10005" width="8.88671875" style="2" customWidth="1"/>
    <col min="10006" max="10240" width="9.109375" style="2"/>
    <col min="10241" max="10241" width="5.6640625" style="2" customWidth="1"/>
    <col min="10242" max="10242" width="19.6640625" style="2" customWidth="1"/>
    <col min="10243" max="10243" width="24.44140625" style="2" customWidth="1"/>
    <col min="10244" max="10261" width="8.88671875" style="2" customWidth="1"/>
    <col min="10262" max="10496" width="9.109375" style="2"/>
    <col min="10497" max="10497" width="5.6640625" style="2" customWidth="1"/>
    <col min="10498" max="10498" width="19.6640625" style="2" customWidth="1"/>
    <col min="10499" max="10499" width="24.44140625" style="2" customWidth="1"/>
    <col min="10500" max="10517" width="8.88671875" style="2" customWidth="1"/>
    <col min="10518" max="10752" width="9.109375" style="2"/>
    <col min="10753" max="10753" width="5.6640625" style="2" customWidth="1"/>
    <col min="10754" max="10754" width="19.6640625" style="2" customWidth="1"/>
    <col min="10755" max="10755" width="24.44140625" style="2" customWidth="1"/>
    <col min="10756" max="10773" width="8.88671875" style="2" customWidth="1"/>
    <col min="10774" max="11008" width="9.109375" style="2"/>
    <col min="11009" max="11009" width="5.6640625" style="2" customWidth="1"/>
    <col min="11010" max="11010" width="19.6640625" style="2" customWidth="1"/>
    <col min="11011" max="11011" width="24.44140625" style="2" customWidth="1"/>
    <col min="11012" max="11029" width="8.88671875" style="2" customWidth="1"/>
    <col min="11030" max="11264" width="9.109375" style="2"/>
    <col min="11265" max="11265" width="5.6640625" style="2" customWidth="1"/>
    <col min="11266" max="11266" width="19.6640625" style="2" customWidth="1"/>
    <col min="11267" max="11267" width="24.44140625" style="2" customWidth="1"/>
    <col min="11268" max="11285" width="8.88671875" style="2" customWidth="1"/>
    <col min="11286" max="11520" width="9.109375" style="2"/>
    <col min="11521" max="11521" width="5.6640625" style="2" customWidth="1"/>
    <col min="11522" max="11522" width="19.6640625" style="2" customWidth="1"/>
    <col min="11523" max="11523" width="24.44140625" style="2" customWidth="1"/>
    <col min="11524" max="11541" width="8.88671875" style="2" customWidth="1"/>
    <col min="11542" max="11776" width="9.109375" style="2"/>
    <col min="11777" max="11777" width="5.6640625" style="2" customWidth="1"/>
    <col min="11778" max="11778" width="19.6640625" style="2" customWidth="1"/>
    <col min="11779" max="11779" width="24.44140625" style="2" customWidth="1"/>
    <col min="11780" max="11797" width="8.88671875" style="2" customWidth="1"/>
    <col min="11798" max="12032" width="9.109375" style="2"/>
    <col min="12033" max="12033" width="5.6640625" style="2" customWidth="1"/>
    <col min="12034" max="12034" width="19.6640625" style="2" customWidth="1"/>
    <col min="12035" max="12035" width="24.44140625" style="2" customWidth="1"/>
    <col min="12036" max="12053" width="8.88671875" style="2" customWidth="1"/>
    <col min="12054" max="12288" width="9.109375" style="2"/>
    <col min="12289" max="12289" width="5.6640625" style="2" customWidth="1"/>
    <col min="12290" max="12290" width="19.6640625" style="2" customWidth="1"/>
    <col min="12291" max="12291" width="24.44140625" style="2" customWidth="1"/>
    <col min="12292" max="12309" width="8.88671875" style="2" customWidth="1"/>
    <col min="12310" max="12544" width="9.109375" style="2"/>
    <col min="12545" max="12545" width="5.6640625" style="2" customWidth="1"/>
    <col min="12546" max="12546" width="19.6640625" style="2" customWidth="1"/>
    <col min="12547" max="12547" width="24.44140625" style="2" customWidth="1"/>
    <col min="12548" max="12565" width="8.88671875" style="2" customWidth="1"/>
    <col min="12566" max="12800" width="9.109375" style="2"/>
    <col min="12801" max="12801" width="5.6640625" style="2" customWidth="1"/>
    <col min="12802" max="12802" width="19.6640625" style="2" customWidth="1"/>
    <col min="12803" max="12803" width="24.44140625" style="2" customWidth="1"/>
    <col min="12804" max="12821" width="8.88671875" style="2" customWidth="1"/>
    <col min="12822" max="13056" width="9.109375" style="2"/>
    <col min="13057" max="13057" width="5.6640625" style="2" customWidth="1"/>
    <col min="13058" max="13058" width="19.6640625" style="2" customWidth="1"/>
    <col min="13059" max="13059" width="24.44140625" style="2" customWidth="1"/>
    <col min="13060" max="13077" width="8.88671875" style="2" customWidth="1"/>
    <col min="13078" max="13312" width="9.109375" style="2"/>
    <col min="13313" max="13313" width="5.6640625" style="2" customWidth="1"/>
    <col min="13314" max="13314" width="19.6640625" style="2" customWidth="1"/>
    <col min="13315" max="13315" width="24.44140625" style="2" customWidth="1"/>
    <col min="13316" max="13333" width="8.88671875" style="2" customWidth="1"/>
    <col min="13334" max="13568" width="9.109375" style="2"/>
    <col min="13569" max="13569" width="5.6640625" style="2" customWidth="1"/>
    <col min="13570" max="13570" width="19.6640625" style="2" customWidth="1"/>
    <col min="13571" max="13571" width="24.44140625" style="2" customWidth="1"/>
    <col min="13572" max="13589" width="8.88671875" style="2" customWidth="1"/>
    <col min="13590" max="13824" width="9.109375" style="2"/>
    <col min="13825" max="13825" width="5.6640625" style="2" customWidth="1"/>
    <col min="13826" max="13826" width="19.6640625" style="2" customWidth="1"/>
    <col min="13827" max="13827" width="24.44140625" style="2" customWidth="1"/>
    <col min="13828" max="13845" width="8.88671875" style="2" customWidth="1"/>
    <col min="13846" max="14080" width="9.109375" style="2"/>
    <col min="14081" max="14081" width="5.6640625" style="2" customWidth="1"/>
    <col min="14082" max="14082" width="19.6640625" style="2" customWidth="1"/>
    <col min="14083" max="14083" width="24.44140625" style="2" customWidth="1"/>
    <col min="14084" max="14101" width="8.88671875" style="2" customWidth="1"/>
    <col min="14102" max="14336" width="9.109375" style="2"/>
    <col min="14337" max="14337" width="5.6640625" style="2" customWidth="1"/>
    <col min="14338" max="14338" width="19.6640625" style="2" customWidth="1"/>
    <col min="14339" max="14339" width="24.44140625" style="2" customWidth="1"/>
    <col min="14340" max="14357" width="8.88671875" style="2" customWidth="1"/>
    <col min="14358" max="14592" width="9.109375" style="2"/>
    <col min="14593" max="14593" width="5.6640625" style="2" customWidth="1"/>
    <col min="14594" max="14594" width="19.6640625" style="2" customWidth="1"/>
    <col min="14595" max="14595" width="24.44140625" style="2" customWidth="1"/>
    <col min="14596" max="14613" width="8.88671875" style="2" customWidth="1"/>
    <col min="14614" max="14848" width="9.109375" style="2"/>
    <col min="14849" max="14849" width="5.6640625" style="2" customWidth="1"/>
    <col min="14850" max="14850" width="19.6640625" style="2" customWidth="1"/>
    <col min="14851" max="14851" width="24.44140625" style="2" customWidth="1"/>
    <col min="14852" max="14869" width="8.88671875" style="2" customWidth="1"/>
    <col min="14870" max="15104" width="9.109375" style="2"/>
    <col min="15105" max="15105" width="5.6640625" style="2" customWidth="1"/>
    <col min="15106" max="15106" width="19.6640625" style="2" customWidth="1"/>
    <col min="15107" max="15107" width="24.44140625" style="2" customWidth="1"/>
    <col min="15108" max="15125" width="8.88671875" style="2" customWidth="1"/>
    <col min="15126" max="15360" width="9.109375" style="2"/>
    <col min="15361" max="15361" width="5.6640625" style="2" customWidth="1"/>
    <col min="15362" max="15362" width="19.6640625" style="2" customWidth="1"/>
    <col min="15363" max="15363" width="24.44140625" style="2" customWidth="1"/>
    <col min="15364" max="15381" width="8.88671875" style="2" customWidth="1"/>
    <col min="15382" max="15616" width="9.109375" style="2"/>
    <col min="15617" max="15617" width="5.6640625" style="2" customWidth="1"/>
    <col min="15618" max="15618" width="19.6640625" style="2" customWidth="1"/>
    <col min="15619" max="15619" width="24.44140625" style="2" customWidth="1"/>
    <col min="15620" max="15637" width="8.88671875" style="2" customWidth="1"/>
    <col min="15638" max="15872" width="9.109375" style="2"/>
    <col min="15873" max="15873" width="5.6640625" style="2" customWidth="1"/>
    <col min="15874" max="15874" width="19.6640625" style="2" customWidth="1"/>
    <col min="15875" max="15875" width="24.44140625" style="2" customWidth="1"/>
    <col min="15876" max="15893" width="8.88671875" style="2" customWidth="1"/>
    <col min="15894" max="16128" width="9.109375" style="2"/>
    <col min="16129" max="16129" width="5.6640625" style="2" customWidth="1"/>
    <col min="16130" max="16130" width="19.6640625" style="2" customWidth="1"/>
    <col min="16131" max="16131" width="24.44140625" style="2" customWidth="1"/>
    <col min="16132" max="16149" width="8.88671875" style="2" customWidth="1"/>
    <col min="16150" max="16384" width="9.109375" style="2"/>
  </cols>
  <sheetData>
    <row r="1" spans="1:24" x14ac:dyDescent="0.25">
      <c r="A1" s="1" t="s">
        <v>0</v>
      </c>
      <c r="B1" s="1"/>
    </row>
    <row r="2" spans="1:24" x14ac:dyDescent="0.25">
      <c r="A2" s="3" t="s">
        <v>1</v>
      </c>
      <c r="B2" s="3"/>
    </row>
    <row r="3" spans="1:24" s="5" customFormat="1" ht="17.399999999999999" x14ac:dyDescent="0.25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</row>
    <row r="4" spans="1:24" s="5" customFormat="1" ht="16.8" x14ac:dyDescent="0.25">
      <c r="E4" s="6"/>
      <c r="I4" s="6" t="str">
        <f>'[1]1'!E5</f>
        <v>KABUPATEN/KOTA</v>
      </c>
      <c r="J4" s="7" t="str">
        <f>'[1]1'!F5</f>
        <v>BULUKUMBA</v>
      </c>
      <c r="K4" s="4"/>
      <c r="L4" s="4"/>
      <c r="M4" s="4"/>
      <c r="N4" s="4"/>
      <c r="O4" s="4"/>
      <c r="P4" s="4"/>
      <c r="Q4" s="4"/>
      <c r="R4" s="4"/>
      <c r="S4" s="4"/>
      <c r="T4" s="4"/>
      <c r="U4" s="4"/>
    </row>
    <row r="5" spans="1:24" s="5" customFormat="1" ht="16.8" x14ac:dyDescent="0.25">
      <c r="E5" s="6"/>
      <c r="I5" s="6" t="str">
        <f>'[1]1'!E6</f>
        <v xml:space="preserve">TAHUN </v>
      </c>
      <c r="J5" s="7">
        <f>'[1]1'!F6</f>
        <v>2020</v>
      </c>
      <c r="L5" s="4"/>
      <c r="M5" s="4"/>
      <c r="N5" s="4"/>
      <c r="O5" s="4"/>
      <c r="P5" s="4"/>
      <c r="Q5" s="4"/>
      <c r="R5" s="4"/>
      <c r="S5" s="4"/>
      <c r="T5" s="4"/>
      <c r="U5" s="4"/>
    </row>
    <row r="6" spans="1:24" ht="15.6" thickBot="1" x14ac:dyDescent="0.3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4" x14ac:dyDescent="0.25">
      <c r="A7" s="9" t="s">
        <v>3</v>
      </c>
      <c r="B7" s="10" t="s">
        <v>4</v>
      </c>
      <c r="C7" s="10" t="s">
        <v>5</v>
      </c>
      <c r="D7" s="11"/>
      <c r="E7" s="12"/>
      <c r="F7" s="12"/>
      <c r="G7" s="11" t="s">
        <v>6</v>
      </c>
      <c r="H7" s="13"/>
      <c r="I7" s="12"/>
      <c r="J7" s="12"/>
      <c r="K7" s="12"/>
      <c r="L7" s="14"/>
      <c r="M7" s="15" t="s">
        <v>7</v>
      </c>
      <c r="N7" s="16"/>
      <c r="O7" s="16"/>
      <c r="P7" s="16"/>
      <c r="Q7" s="16"/>
      <c r="R7" s="16"/>
      <c r="S7" s="16"/>
      <c r="T7" s="16"/>
      <c r="U7" s="9"/>
    </row>
    <row r="8" spans="1:24" ht="15" customHeight="1" x14ac:dyDescent="0.25">
      <c r="A8" s="17"/>
      <c r="B8" s="18"/>
      <c r="C8" s="18"/>
      <c r="D8" s="19"/>
      <c r="E8" s="20"/>
      <c r="F8" s="21"/>
      <c r="G8" s="20" t="s">
        <v>8</v>
      </c>
      <c r="H8" s="22">
        <f>J5-1</f>
        <v>2019</v>
      </c>
      <c r="I8" s="20"/>
      <c r="J8" s="20"/>
      <c r="K8" s="20"/>
      <c r="L8" s="23"/>
      <c r="M8" s="19"/>
      <c r="N8" s="20"/>
      <c r="O8" s="24"/>
      <c r="P8" s="20" t="s">
        <v>8</v>
      </c>
      <c r="Q8" s="22">
        <f>J5-2</f>
        <v>2018</v>
      </c>
      <c r="R8" s="20"/>
      <c r="S8" s="20"/>
      <c r="T8" s="20"/>
      <c r="U8" s="23"/>
    </row>
    <row r="9" spans="1:24" x14ac:dyDescent="0.25">
      <c r="A9" s="17"/>
      <c r="B9" s="18"/>
      <c r="C9" s="18"/>
      <c r="D9" s="25" t="s">
        <v>9</v>
      </c>
      <c r="E9" s="26"/>
      <c r="F9" s="27"/>
      <c r="G9" s="25" t="s">
        <v>10</v>
      </c>
      <c r="H9" s="26"/>
      <c r="I9" s="26"/>
      <c r="J9" s="26"/>
      <c r="K9" s="26"/>
      <c r="L9" s="27"/>
      <c r="M9" s="25" t="s">
        <v>11</v>
      </c>
      <c r="N9" s="26"/>
      <c r="O9" s="27"/>
      <c r="P9" s="26" t="s">
        <v>12</v>
      </c>
      <c r="Q9" s="26"/>
      <c r="R9" s="26"/>
      <c r="S9" s="26"/>
      <c r="T9" s="26"/>
      <c r="U9" s="27"/>
    </row>
    <row r="10" spans="1:24" x14ac:dyDescent="0.25">
      <c r="A10" s="17"/>
      <c r="B10" s="18"/>
      <c r="C10" s="18"/>
      <c r="D10" s="28"/>
      <c r="E10" s="29"/>
      <c r="F10" s="30"/>
      <c r="G10" s="31" t="s">
        <v>13</v>
      </c>
      <c r="H10" s="32"/>
      <c r="I10" s="31" t="s">
        <v>14</v>
      </c>
      <c r="J10" s="32"/>
      <c r="K10" s="31" t="s">
        <v>15</v>
      </c>
      <c r="L10" s="32"/>
      <c r="M10" s="28"/>
      <c r="N10" s="29"/>
      <c r="O10" s="30"/>
      <c r="P10" s="33" t="s">
        <v>13</v>
      </c>
      <c r="Q10" s="32"/>
      <c r="R10" s="31" t="s">
        <v>14</v>
      </c>
      <c r="S10" s="32"/>
      <c r="T10" s="31" t="s">
        <v>15</v>
      </c>
      <c r="U10" s="32"/>
    </row>
    <row r="11" spans="1:24" x14ac:dyDescent="0.25">
      <c r="A11" s="30"/>
      <c r="B11" s="34"/>
      <c r="C11" s="34"/>
      <c r="D11" s="35" t="s">
        <v>13</v>
      </c>
      <c r="E11" s="35" t="s">
        <v>14</v>
      </c>
      <c r="F11" s="35" t="s">
        <v>16</v>
      </c>
      <c r="G11" s="36" t="s">
        <v>17</v>
      </c>
      <c r="H11" s="36" t="s">
        <v>18</v>
      </c>
      <c r="I11" s="36" t="s">
        <v>17</v>
      </c>
      <c r="J11" s="36" t="s">
        <v>18</v>
      </c>
      <c r="K11" s="36" t="s">
        <v>17</v>
      </c>
      <c r="L11" s="36" t="s">
        <v>18</v>
      </c>
      <c r="M11" s="37" t="s">
        <v>13</v>
      </c>
      <c r="N11" s="37" t="s">
        <v>14</v>
      </c>
      <c r="O11" s="37" t="s">
        <v>16</v>
      </c>
      <c r="P11" s="38" t="s">
        <v>17</v>
      </c>
      <c r="Q11" s="36" t="s">
        <v>18</v>
      </c>
      <c r="R11" s="36" t="s">
        <v>17</v>
      </c>
      <c r="S11" s="36" t="s">
        <v>18</v>
      </c>
      <c r="T11" s="36" t="s">
        <v>17</v>
      </c>
      <c r="U11" s="36" t="s">
        <v>18</v>
      </c>
    </row>
    <row r="12" spans="1:24" s="43" customFormat="1" x14ac:dyDescent="0.25">
      <c r="A12" s="39" t="s">
        <v>19</v>
      </c>
      <c r="B12" s="40" t="s">
        <v>20</v>
      </c>
      <c r="C12" s="40" t="s">
        <v>21</v>
      </c>
      <c r="D12" s="40" t="s">
        <v>22</v>
      </c>
      <c r="E12" s="40" t="s">
        <v>23</v>
      </c>
      <c r="F12" s="40" t="s">
        <v>24</v>
      </c>
      <c r="G12" s="40" t="s">
        <v>25</v>
      </c>
      <c r="H12" s="40" t="s">
        <v>26</v>
      </c>
      <c r="I12" s="40" t="s">
        <v>27</v>
      </c>
      <c r="J12" s="40" t="s">
        <v>28</v>
      </c>
      <c r="K12" s="40" t="s">
        <v>29</v>
      </c>
      <c r="L12" s="40" t="s">
        <v>30</v>
      </c>
      <c r="M12" s="40" t="s">
        <v>31</v>
      </c>
      <c r="N12" s="40" t="s">
        <v>32</v>
      </c>
      <c r="O12" s="40" t="s">
        <v>33</v>
      </c>
      <c r="P12" s="39" t="s">
        <v>34</v>
      </c>
      <c r="Q12" s="40" t="s">
        <v>35</v>
      </c>
      <c r="R12" s="40" t="s">
        <v>36</v>
      </c>
      <c r="S12" s="40" t="s">
        <v>37</v>
      </c>
      <c r="T12" s="40" t="s">
        <v>38</v>
      </c>
      <c r="U12" s="41" t="s">
        <v>39</v>
      </c>
      <c r="V12" s="42"/>
      <c r="W12" s="42"/>
      <c r="X12" s="42"/>
    </row>
    <row r="13" spans="1:24" s="43" customFormat="1" ht="21" customHeight="1" x14ac:dyDescent="0.25">
      <c r="A13" s="44">
        <f>'[1]9'!A9</f>
        <v>1</v>
      </c>
      <c r="B13" s="45" t="str">
        <f>'[1]9'!B9</f>
        <v>GANTARANG</v>
      </c>
      <c r="C13" s="45" t="str">
        <f>'[1]9'!C9</f>
        <v>1. PONRE</v>
      </c>
      <c r="D13" s="46">
        <v>0</v>
      </c>
      <c r="E13" s="47">
        <v>2</v>
      </c>
      <c r="F13" s="46">
        <v>2</v>
      </c>
      <c r="G13" s="47">
        <v>0</v>
      </c>
      <c r="H13" s="48">
        <v>0</v>
      </c>
      <c r="I13" s="46">
        <v>2</v>
      </c>
      <c r="J13" s="48">
        <f>I13/E13*100</f>
        <v>100</v>
      </c>
      <c r="K13" s="46">
        <v>2</v>
      </c>
      <c r="L13" s="48">
        <f>K13/F13*100</f>
        <v>100</v>
      </c>
      <c r="M13" s="46">
        <v>2</v>
      </c>
      <c r="N13" s="46">
        <v>5</v>
      </c>
      <c r="O13" s="46">
        <f t="shared" ref="O13:O32" si="0">SUM(M13:N13)</f>
        <v>7</v>
      </c>
      <c r="P13" s="49">
        <v>0</v>
      </c>
      <c r="Q13" s="48">
        <f>P13/M13*100</f>
        <v>0</v>
      </c>
      <c r="R13" s="46">
        <v>5</v>
      </c>
      <c r="S13" s="48">
        <v>0</v>
      </c>
      <c r="T13" s="46">
        <f t="shared" ref="T13:T32" si="1">P13+R13</f>
        <v>5</v>
      </c>
      <c r="U13" s="50">
        <f t="shared" ref="U13:U32" si="2">T13/O13*100</f>
        <v>71.428571428571431</v>
      </c>
    </row>
    <row r="14" spans="1:24" s="43" customFormat="1" ht="21" customHeight="1" x14ac:dyDescent="0.25">
      <c r="A14" s="51"/>
      <c r="B14" s="52"/>
      <c r="C14" s="52" t="str">
        <f>'[1]9'!C10</f>
        <v>2. GATTARENG</v>
      </c>
      <c r="D14" s="53">
        <v>0</v>
      </c>
      <c r="E14" s="54">
        <v>0</v>
      </c>
      <c r="F14" s="53">
        <f>SUM(D14:E14)</f>
        <v>0</v>
      </c>
      <c r="G14" s="54">
        <v>0</v>
      </c>
      <c r="H14" s="55">
        <v>0</v>
      </c>
      <c r="I14" s="53">
        <v>0</v>
      </c>
      <c r="J14" s="55">
        <v>0</v>
      </c>
      <c r="K14" s="53">
        <f t="shared" ref="K14:K32" si="3">G14+I14</f>
        <v>0</v>
      </c>
      <c r="L14" s="55">
        <v>0</v>
      </c>
      <c r="M14" s="53">
        <v>4</v>
      </c>
      <c r="N14" s="53">
        <v>1</v>
      </c>
      <c r="O14" s="53">
        <f t="shared" si="0"/>
        <v>5</v>
      </c>
      <c r="P14" s="56">
        <v>4</v>
      </c>
      <c r="Q14" s="55">
        <f>P14/M14*100</f>
        <v>100</v>
      </c>
      <c r="R14" s="53">
        <v>1</v>
      </c>
      <c r="S14" s="55">
        <f>R14/N14*100</f>
        <v>100</v>
      </c>
      <c r="T14" s="53">
        <f t="shared" si="1"/>
        <v>5</v>
      </c>
      <c r="U14" s="57">
        <f t="shared" si="2"/>
        <v>100</v>
      </c>
    </row>
    <row r="15" spans="1:24" s="43" customFormat="1" ht="21" customHeight="1" x14ac:dyDescent="0.25">
      <c r="A15" s="58"/>
      <c r="B15" s="59"/>
      <c r="C15" s="59" t="str">
        <f>'[1]9'!C11</f>
        <v>3. BONTONYELENG</v>
      </c>
      <c r="D15" s="60">
        <v>0</v>
      </c>
      <c r="E15" s="61">
        <v>0</v>
      </c>
      <c r="F15" s="60">
        <f t="shared" ref="F15:F21" si="4">SUM(D15:E15)</f>
        <v>0</v>
      </c>
      <c r="G15" s="61">
        <v>0</v>
      </c>
      <c r="H15" s="62">
        <v>0</v>
      </c>
      <c r="I15" s="60">
        <v>0</v>
      </c>
      <c r="J15" s="62">
        <v>0</v>
      </c>
      <c r="K15" s="60">
        <f t="shared" si="3"/>
        <v>0</v>
      </c>
      <c r="L15" s="62">
        <v>0</v>
      </c>
      <c r="M15" s="60">
        <v>6</v>
      </c>
      <c r="N15" s="60">
        <v>0</v>
      </c>
      <c r="O15" s="60">
        <f t="shared" si="0"/>
        <v>6</v>
      </c>
      <c r="P15" s="63">
        <v>5</v>
      </c>
      <c r="Q15" s="62">
        <v>0</v>
      </c>
      <c r="R15" s="60">
        <v>0</v>
      </c>
      <c r="S15" s="62">
        <v>0</v>
      </c>
      <c r="T15" s="60">
        <f t="shared" si="1"/>
        <v>5</v>
      </c>
      <c r="U15" s="64">
        <f t="shared" si="2"/>
        <v>83.333333333333343</v>
      </c>
    </row>
    <row r="16" spans="1:24" s="43" customFormat="1" ht="21" customHeight="1" x14ac:dyDescent="0.25">
      <c r="A16" s="51">
        <f>'[1]9'!A12</f>
        <v>2</v>
      </c>
      <c r="B16" s="52" t="str">
        <f>'[1]9'!B12</f>
        <v>KINDANG</v>
      </c>
      <c r="C16" s="52" t="str">
        <f>'[1]9'!C12</f>
        <v>4. BORONG RAPPOA</v>
      </c>
      <c r="D16" s="53">
        <v>0</v>
      </c>
      <c r="E16" s="54">
        <v>0</v>
      </c>
      <c r="F16" s="53">
        <f t="shared" si="4"/>
        <v>0</v>
      </c>
      <c r="G16" s="54">
        <v>0</v>
      </c>
      <c r="H16" s="55">
        <v>0</v>
      </c>
      <c r="I16" s="53">
        <v>0</v>
      </c>
      <c r="J16" s="55">
        <v>0</v>
      </c>
      <c r="K16" s="53">
        <f t="shared" si="3"/>
        <v>0</v>
      </c>
      <c r="L16" s="55">
        <v>0</v>
      </c>
      <c r="M16" s="53">
        <v>1</v>
      </c>
      <c r="N16" s="53">
        <v>3</v>
      </c>
      <c r="O16" s="53">
        <f t="shared" si="0"/>
        <v>4</v>
      </c>
      <c r="P16" s="56">
        <v>1</v>
      </c>
      <c r="Q16" s="55">
        <v>0</v>
      </c>
      <c r="R16" s="53">
        <v>3</v>
      </c>
      <c r="S16" s="55">
        <v>0</v>
      </c>
      <c r="T16" s="53">
        <f t="shared" si="1"/>
        <v>4</v>
      </c>
      <c r="U16" s="57">
        <v>0</v>
      </c>
    </row>
    <row r="17" spans="1:21" s="43" customFormat="1" ht="21" customHeight="1" x14ac:dyDescent="0.25">
      <c r="A17" s="58"/>
      <c r="B17" s="59"/>
      <c r="C17" s="59" t="str">
        <f>'[1]9'!C13</f>
        <v>5. BALIBO</v>
      </c>
      <c r="D17" s="60">
        <v>0</v>
      </c>
      <c r="E17" s="61">
        <v>0</v>
      </c>
      <c r="F17" s="60">
        <f t="shared" si="4"/>
        <v>0</v>
      </c>
      <c r="G17" s="61">
        <v>0</v>
      </c>
      <c r="H17" s="62">
        <v>0</v>
      </c>
      <c r="I17" s="60">
        <v>0</v>
      </c>
      <c r="J17" s="62">
        <v>0</v>
      </c>
      <c r="K17" s="60">
        <f t="shared" si="3"/>
        <v>0</v>
      </c>
      <c r="L17" s="62">
        <v>0</v>
      </c>
      <c r="M17" s="60">
        <v>0</v>
      </c>
      <c r="N17" s="60">
        <v>0</v>
      </c>
      <c r="O17" s="60">
        <f t="shared" si="0"/>
        <v>0</v>
      </c>
      <c r="P17" s="63">
        <v>0</v>
      </c>
      <c r="Q17" s="62">
        <v>0</v>
      </c>
      <c r="R17" s="60">
        <v>0</v>
      </c>
      <c r="S17" s="62">
        <v>0</v>
      </c>
      <c r="T17" s="60">
        <f t="shared" si="1"/>
        <v>0</v>
      </c>
      <c r="U17" s="64">
        <v>0</v>
      </c>
    </row>
    <row r="18" spans="1:21" s="43" customFormat="1" ht="21" customHeight="1" x14ac:dyDescent="0.25">
      <c r="A18" s="51">
        <f>'[1]9'!A14</f>
        <v>3</v>
      </c>
      <c r="B18" s="52" t="str">
        <f>'[1]9'!B14</f>
        <v>UJUNG BULU</v>
      </c>
      <c r="C18" s="52" t="str">
        <f>'[1]9'!C14</f>
        <v>6. CAILE</v>
      </c>
      <c r="D18" s="53">
        <v>2</v>
      </c>
      <c r="E18" s="54">
        <v>0</v>
      </c>
      <c r="F18" s="53">
        <f t="shared" si="4"/>
        <v>2</v>
      </c>
      <c r="G18" s="54">
        <v>2</v>
      </c>
      <c r="H18" s="55">
        <v>0</v>
      </c>
      <c r="I18" s="53">
        <v>0</v>
      </c>
      <c r="J18" s="55">
        <v>0</v>
      </c>
      <c r="K18" s="53">
        <f t="shared" si="3"/>
        <v>2</v>
      </c>
      <c r="L18" s="55">
        <f>K18/F18*100</f>
        <v>100</v>
      </c>
      <c r="M18" s="53">
        <v>11</v>
      </c>
      <c r="N18" s="53">
        <v>5</v>
      </c>
      <c r="O18" s="53">
        <f>SUM(M18:N18)</f>
        <v>16</v>
      </c>
      <c r="P18" s="56">
        <v>4</v>
      </c>
      <c r="Q18" s="55">
        <f>P18/M18*100</f>
        <v>36.363636363636367</v>
      </c>
      <c r="R18" s="53">
        <v>1</v>
      </c>
      <c r="S18" s="55">
        <f>R18/N18*100</f>
        <v>20</v>
      </c>
      <c r="T18" s="53">
        <f t="shared" si="1"/>
        <v>5</v>
      </c>
      <c r="U18" s="57">
        <f t="shared" si="2"/>
        <v>31.25</v>
      </c>
    </row>
    <row r="19" spans="1:21" s="43" customFormat="1" ht="21" customHeight="1" x14ac:dyDescent="0.25">
      <c r="A19" s="58">
        <f>'[1]9'!A15</f>
        <v>4</v>
      </c>
      <c r="B19" s="59" t="str">
        <f>'[1]9'!B15</f>
        <v>UJUNG LOE</v>
      </c>
      <c r="C19" s="59" t="str">
        <f>'[1]9'!C15</f>
        <v>7. UJUNG LOE</v>
      </c>
      <c r="D19" s="60">
        <v>0</v>
      </c>
      <c r="E19" s="61">
        <v>0</v>
      </c>
      <c r="F19" s="60">
        <f t="shared" si="4"/>
        <v>0</v>
      </c>
      <c r="G19" s="61">
        <v>0</v>
      </c>
      <c r="H19" s="62">
        <v>0</v>
      </c>
      <c r="I19" s="60">
        <v>0</v>
      </c>
      <c r="J19" s="62">
        <v>0</v>
      </c>
      <c r="K19" s="60">
        <f t="shared" si="3"/>
        <v>0</v>
      </c>
      <c r="L19" s="62">
        <v>0</v>
      </c>
      <c r="M19" s="60">
        <v>4</v>
      </c>
      <c r="N19" s="60">
        <v>1</v>
      </c>
      <c r="O19" s="60">
        <f t="shared" si="0"/>
        <v>5</v>
      </c>
      <c r="P19" s="63">
        <v>4</v>
      </c>
      <c r="Q19" s="62">
        <f>P19/M19*100</f>
        <v>100</v>
      </c>
      <c r="R19" s="60">
        <v>1</v>
      </c>
      <c r="S19" s="62">
        <v>0</v>
      </c>
      <c r="T19" s="60">
        <f t="shared" si="1"/>
        <v>5</v>
      </c>
      <c r="U19" s="64">
        <f t="shared" si="2"/>
        <v>100</v>
      </c>
    </row>
    <row r="20" spans="1:21" s="43" customFormat="1" ht="21" customHeight="1" x14ac:dyDescent="0.25">
      <c r="A20" s="51"/>
      <c r="B20" s="52"/>
      <c r="C20" s="52" t="str">
        <f>'[1]9'!C16</f>
        <v>8. MANYAMPA</v>
      </c>
      <c r="D20" s="53">
        <v>0</v>
      </c>
      <c r="E20" s="54">
        <v>0</v>
      </c>
      <c r="F20" s="53">
        <f t="shared" si="4"/>
        <v>0</v>
      </c>
      <c r="G20" s="54">
        <v>0</v>
      </c>
      <c r="H20" s="55">
        <v>0</v>
      </c>
      <c r="I20" s="53">
        <v>0</v>
      </c>
      <c r="J20" s="55">
        <v>0</v>
      </c>
      <c r="K20" s="53">
        <f t="shared" si="3"/>
        <v>0</v>
      </c>
      <c r="L20" s="55">
        <v>0</v>
      </c>
      <c r="M20" s="53">
        <v>1</v>
      </c>
      <c r="N20" s="53">
        <v>0</v>
      </c>
      <c r="O20" s="53">
        <f t="shared" si="0"/>
        <v>1</v>
      </c>
      <c r="P20" s="56">
        <v>1</v>
      </c>
      <c r="Q20" s="55">
        <v>0</v>
      </c>
      <c r="R20" s="53">
        <v>0</v>
      </c>
      <c r="S20" s="55">
        <v>0</v>
      </c>
      <c r="T20" s="53">
        <f t="shared" si="1"/>
        <v>1</v>
      </c>
      <c r="U20" s="57">
        <v>0</v>
      </c>
    </row>
    <row r="21" spans="1:21" s="43" customFormat="1" ht="21" customHeight="1" x14ac:dyDescent="0.25">
      <c r="A21" s="58"/>
      <c r="B21" s="59"/>
      <c r="C21" s="59" t="str">
        <f>'[1]9'!C17</f>
        <v>9. PALANGISANG</v>
      </c>
      <c r="D21" s="60">
        <v>0</v>
      </c>
      <c r="E21" s="61">
        <v>1</v>
      </c>
      <c r="F21" s="60">
        <f t="shared" si="4"/>
        <v>1</v>
      </c>
      <c r="G21" s="61">
        <v>0</v>
      </c>
      <c r="H21" s="62">
        <v>0</v>
      </c>
      <c r="I21" s="60">
        <v>1</v>
      </c>
      <c r="J21" s="62">
        <v>0</v>
      </c>
      <c r="K21" s="60">
        <f t="shared" si="3"/>
        <v>1</v>
      </c>
      <c r="L21" s="62">
        <v>0</v>
      </c>
      <c r="M21" s="60">
        <v>1</v>
      </c>
      <c r="N21" s="60">
        <v>0</v>
      </c>
      <c r="O21" s="60">
        <f t="shared" si="0"/>
        <v>1</v>
      </c>
      <c r="P21" s="63">
        <v>1</v>
      </c>
      <c r="Q21" s="62">
        <v>0</v>
      </c>
      <c r="R21" s="60">
        <v>0</v>
      </c>
      <c r="S21" s="62">
        <v>0</v>
      </c>
      <c r="T21" s="60">
        <f t="shared" si="1"/>
        <v>1</v>
      </c>
      <c r="U21" s="64">
        <f t="shared" si="2"/>
        <v>100</v>
      </c>
    </row>
    <row r="22" spans="1:21" s="43" customFormat="1" ht="21" customHeight="1" x14ac:dyDescent="0.25">
      <c r="A22" s="51">
        <f>'[1]9'!A18</f>
        <v>5</v>
      </c>
      <c r="B22" s="52" t="str">
        <f>'[1]9'!B18</f>
        <v>BONTO BAHARI</v>
      </c>
      <c r="C22" s="52" t="str">
        <f>'[1]9'!C18</f>
        <v>10. BONTO BAHARI</v>
      </c>
      <c r="D22" s="53">
        <v>0</v>
      </c>
      <c r="E22" s="54">
        <v>0</v>
      </c>
      <c r="F22" s="53">
        <f t="shared" ref="F22:F32" si="5">SUM(D22:E22)</f>
        <v>0</v>
      </c>
      <c r="G22" s="54">
        <v>0</v>
      </c>
      <c r="H22" s="55">
        <v>0</v>
      </c>
      <c r="I22" s="53">
        <v>0</v>
      </c>
      <c r="J22" s="55">
        <v>0</v>
      </c>
      <c r="K22" s="53">
        <f t="shared" si="3"/>
        <v>0</v>
      </c>
      <c r="L22" s="55">
        <v>0</v>
      </c>
      <c r="M22" s="53">
        <v>1</v>
      </c>
      <c r="N22" s="53">
        <v>1</v>
      </c>
      <c r="O22" s="53">
        <f t="shared" si="0"/>
        <v>2</v>
      </c>
      <c r="P22" s="56">
        <v>1</v>
      </c>
      <c r="Q22" s="55">
        <f>P22/M22*100</f>
        <v>100</v>
      </c>
      <c r="R22" s="53">
        <v>1</v>
      </c>
      <c r="S22" s="55">
        <v>0</v>
      </c>
      <c r="T22" s="53">
        <f t="shared" si="1"/>
        <v>2</v>
      </c>
      <c r="U22" s="57">
        <f t="shared" si="2"/>
        <v>100</v>
      </c>
    </row>
    <row r="23" spans="1:21" s="43" customFormat="1" ht="21" customHeight="1" x14ac:dyDescent="0.25">
      <c r="A23" s="58">
        <f>'[1]9'!A19</f>
        <v>6</v>
      </c>
      <c r="B23" s="59" t="str">
        <f>'[1]9'!B19</f>
        <v>BONTO TIRO</v>
      </c>
      <c r="C23" s="59" t="str">
        <f>'[1]9'!C19</f>
        <v>11.BONTO TIRO</v>
      </c>
      <c r="D23" s="60">
        <v>0</v>
      </c>
      <c r="E23" s="61">
        <v>0</v>
      </c>
      <c r="F23" s="60">
        <f t="shared" si="5"/>
        <v>0</v>
      </c>
      <c r="G23" s="61">
        <v>0</v>
      </c>
      <c r="H23" s="62">
        <v>0</v>
      </c>
      <c r="I23" s="60">
        <v>0</v>
      </c>
      <c r="J23" s="62">
        <v>0</v>
      </c>
      <c r="K23" s="60">
        <f t="shared" si="3"/>
        <v>0</v>
      </c>
      <c r="L23" s="62">
        <v>0</v>
      </c>
      <c r="M23" s="60">
        <v>2</v>
      </c>
      <c r="N23" s="60">
        <v>1</v>
      </c>
      <c r="O23" s="60">
        <f t="shared" si="0"/>
        <v>3</v>
      </c>
      <c r="P23" s="63">
        <v>2</v>
      </c>
      <c r="Q23" s="62">
        <v>0</v>
      </c>
      <c r="R23" s="60">
        <v>1</v>
      </c>
      <c r="S23" s="62">
        <f>R23/N23*100</f>
        <v>100</v>
      </c>
      <c r="T23" s="60">
        <f t="shared" si="1"/>
        <v>3</v>
      </c>
      <c r="U23" s="64">
        <f t="shared" si="2"/>
        <v>100</v>
      </c>
    </row>
    <row r="24" spans="1:21" s="43" customFormat="1" ht="21" customHeight="1" x14ac:dyDescent="0.25">
      <c r="A24" s="51"/>
      <c r="B24" s="52"/>
      <c r="C24" s="52" t="str">
        <f>'[1]9'!C20</f>
        <v>12. BATANG</v>
      </c>
      <c r="D24" s="53">
        <v>0</v>
      </c>
      <c r="E24" s="54">
        <v>0</v>
      </c>
      <c r="F24" s="53">
        <f t="shared" si="5"/>
        <v>0</v>
      </c>
      <c r="G24" s="54">
        <v>0</v>
      </c>
      <c r="H24" s="55">
        <v>0</v>
      </c>
      <c r="I24" s="53">
        <v>0</v>
      </c>
      <c r="J24" s="55">
        <v>0</v>
      </c>
      <c r="K24" s="53">
        <f t="shared" si="3"/>
        <v>0</v>
      </c>
      <c r="L24" s="55">
        <v>0</v>
      </c>
      <c r="M24" s="53">
        <v>0</v>
      </c>
      <c r="N24" s="53">
        <v>1</v>
      </c>
      <c r="O24" s="53">
        <f t="shared" si="0"/>
        <v>1</v>
      </c>
      <c r="P24" s="56">
        <v>0</v>
      </c>
      <c r="Q24" s="55">
        <v>0</v>
      </c>
      <c r="R24" s="53">
        <v>1</v>
      </c>
      <c r="S24" s="55">
        <f>R24/N24*100</f>
        <v>100</v>
      </c>
      <c r="T24" s="53">
        <f t="shared" si="1"/>
        <v>1</v>
      </c>
      <c r="U24" s="57">
        <f>T24/O24*100</f>
        <v>100</v>
      </c>
    </row>
    <row r="25" spans="1:21" s="43" customFormat="1" ht="21" customHeight="1" x14ac:dyDescent="0.25">
      <c r="A25" s="58">
        <f>'[1]9'!A21</f>
        <v>7</v>
      </c>
      <c r="B25" s="59" t="str">
        <f>'[1]9'!B21</f>
        <v>HERLANG</v>
      </c>
      <c r="C25" s="59" t="str">
        <f>'[1]9'!C21</f>
        <v>13. HERLANG</v>
      </c>
      <c r="D25" s="60">
        <v>0</v>
      </c>
      <c r="E25" s="61">
        <v>0</v>
      </c>
      <c r="F25" s="60">
        <f t="shared" si="5"/>
        <v>0</v>
      </c>
      <c r="G25" s="61">
        <v>0</v>
      </c>
      <c r="H25" s="62">
        <v>0</v>
      </c>
      <c r="I25" s="60">
        <v>0</v>
      </c>
      <c r="J25" s="62">
        <v>0</v>
      </c>
      <c r="K25" s="60">
        <f t="shared" si="3"/>
        <v>0</v>
      </c>
      <c r="L25" s="62">
        <v>0</v>
      </c>
      <c r="M25" s="60">
        <v>0</v>
      </c>
      <c r="N25" s="60">
        <v>1</v>
      </c>
      <c r="O25" s="60">
        <f t="shared" si="0"/>
        <v>1</v>
      </c>
      <c r="P25" s="63">
        <v>0</v>
      </c>
      <c r="Q25" s="62">
        <v>0</v>
      </c>
      <c r="R25" s="60">
        <v>1</v>
      </c>
      <c r="S25" s="62">
        <v>0</v>
      </c>
      <c r="T25" s="60">
        <f t="shared" si="1"/>
        <v>1</v>
      </c>
      <c r="U25" s="64">
        <f t="shared" si="2"/>
        <v>100</v>
      </c>
    </row>
    <row r="26" spans="1:21" ht="21" customHeight="1" x14ac:dyDescent="0.25">
      <c r="A26" s="65"/>
      <c r="B26" s="66"/>
      <c r="C26" s="66" t="str">
        <f>'[1]9'!C22</f>
        <v>14. KARASSING</v>
      </c>
      <c r="D26" s="67">
        <v>0</v>
      </c>
      <c r="E26" s="68">
        <v>0</v>
      </c>
      <c r="F26" s="67">
        <f t="shared" si="5"/>
        <v>0</v>
      </c>
      <c r="G26" s="68">
        <v>0</v>
      </c>
      <c r="H26" s="69">
        <v>0</v>
      </c>
      <c r="I26" s="67">
        <v>0</v>
      </c>
      <c r="J26" s="69">
        <v>0</v>
      </c>
      <c r="K26" s="67">
        <f t="shared" si="3"/>
        <v>0</v>
      </c>
      <c r="L26" s="69">
        <v>0</v>
      </c>
      <c r="M26" s="67">
        <v>1</v>
      </c>
      <c r="N26" s="67">
        <v>0</v>
      </c>
      <c r="O26" s="67">
        <f t="shared" si="0"/>
        <v>1</v>
      </c>
      <c r="P26" s="70">
        <v>1</v>
      </c>
      <c r="Q26" s="69">
        <v>0</v>
      </c>
      <c r="R26" s="67">
        <v>0</v>
      </c>
      <c r="S26" s="69">
        <v>0</v>
      </c>
      <c r="T26" s="67">
        <f t="shared" si="1"/>
        <v>1</v>
      </c>
      <c r="U26" s="71">
        <f t="shared" si="2"/>
        <v>100</v>
      </c>
    </row>
    <row r="27" spans="1:21" ht="21" customHeight="1" x14ac:dyDescent="0.25">
      <c r="A27" s="65">
        <f>'[1]9'!A23</f>
        <v>8</v>
      </c>
      <c r="B27" s="66" t="str">
        <f>'[1]9'!B23</f>
        <v>KAJANG</v>
      </c>
      <c r="C27" s="66" t="str">
        <f>'[1]9'!C23</f>
        <v>15.KAJANG</v>
      </c>
      <c r="D27" s="67">
        <v>0</v>
      </c>
      <c r="E27" s="68">
        <v>0</v>
      </c>
      <c r="F27" s="67">
        <f t="shared" si="5"/>
        <v>0</v>
      </c>
      <c r="G27" s="68">
        <v>0</v>
      </c>
      <c r="H27" s="69">
        <v>0</v>
      </c>
      <c r="I27" s="67">
        <v>0</v>
      </c>
      <c r="J27" s="69">
        <v>0</v>
      </c>
      <c r="K27" s="67">
        <f t="shared" si="3"/>
        <v>0</v>
      </c>
      <c r="L27" s="69">
        <v>0</v>
      </c>
      <c r="M27" s="67">
        <v>0</v>
      </c>
      <c r="N27" s="67">
        <v>2</v>
      </c>
      <c r="O27" s="67">
        <f t="shared" si="0"/>
        <v>2</v>
      </c>
      <c r="P27" s="70">
        <v>0</v>
      </c>
      <c r="Q27" s="69">
        <v>0</v>
      </c>
      <c r="R27" s="67">
        <v>2</v>
      </c>
      <c r="S27" s="69">
        <v>0</v>
      </c>
      <c r="T27" s="67">
        <f t="shared" si="1"/>
        <v>2</v>
      </c>
      <c r="U27" s="71">
        <f t="shared" si="2"/>
        <v>100</v>
      </c>
    </row>
    <row r="28" spans="1:21" ht="21" customHeight="1" x14ac:dyDescent="0.25">
      <c r="A28" s="65"/>
      <c r="B28" s="66"/>
      <c r="C28" s="66" t="str">
        <f>'[1]9'!C24</f>
        <v>16. LEMBANNA</v>
      </c>
      <c r="D28" s="67">
        <v>0</v>
      </c>
      <c r="E28" s="68">
        <v>0</v>
      </c>
      <c r="F28" s="67">
        <f t="shared" si="5"/>
        <v>0</v>
      </c>
      <c r="G28" s="68">
        <v>0</v>
      </c>
      <c r="H28" s="69">
        <v>0</v>
      </c>
      <c r="I28" s="67">
        <v>0</v>
      </c>
      <c r="J28" s="69">
        <v>0</v>
      </c>
      <c r="K28" s="67">
        <f t="shared" si="3"/>
        <v>0</v>
      </c>
      <c r="L28" s="69">
        <v>0</v>
      </c>
      <c r="M28" s="67">
        <v>6</v>
      </c>
      <c r="N28" s="67">
        <v>5</v>
      </c>
      <c r="O28" s="67">
        <f t="shared" si="0"/>
        <v>11</v>
      </c>
      <c r="P28" s="70">
        <v>6</v>
      </c>
      <c r="Q28" s="69">
        <f>P28/M28*100</f>
        <v>100</v>
      </c>
      <c r="R28" s="67">
        <v>5</v>
      </c>
      <c r="S28" s="69">
        <f>R28/N28*100</f>
        <v>100</v>
      </c>
      <c r="T28" s="67">
        <f t="shared" si="1"/>
        <v>11</v>
      </c>
      <c r="U28" s="71">
        <f t="shared" si="2"/>
        <v>100</v>
      </c>
    </row>
    <row r="29" spans="1:21" ht="21" customHeight="1" x14ac:dyDescent="0.25">
      <c r="A29" s="65"/>
      <c r="B29" s="66"/>
      <c r="C29" s="66" t="str">
        <f>'[1]9'!C25</f>
        <v>17.TANAH TOA</v>
      </c>
      <c r="D29" s="67">
        <v>0</v>
      </c>
      <c r="E29" s="68">
        <v>0</v>
      </c>
      <c r="F29" s="67">
        <f t="shared" si="5"/>
        <v>0</v>
      </c>
      <c r="G29" s="68">
        <v>0</v>
      </c>
      <c r="H29" s="69">
        <v>0</v>
      </c>
      <c r="I29" s="67">
        <v>0</v>
      </c>
      <c r="J29" s="69">
        <v>0</v>
      </c>
      <c r="K29" s="67">
        <f t="shared" si="3"/>
        <v>0</v>
      </c>
      <c r="L29" s="69">
        <v>0</v>
      </c>
      <c r="M29" s="67">
        <v>1</v>
      </c>
      <c r="N29" s="67">
        <v>0</v>
      </c>
      <c r="O29" s="67">
        <f t="shared" si="0"/>
        <v>1</v>
      </c>
      <c r="P29" s="70">
        <v>0</v>
      </c>
      <c r="Q29" s="69">
        <v>0</v>
      </c>
      <c r="R29" s="67">
        <v>0</v>
      </c>
      <c r="S29" s="69">
        <v>0</v>
      </c>
      <c r="T29" s="67">
        <f t="shared" si="1"/>
        <v>0</v>
      </c>
      <c r="U29" s="71">
        <f t="shared" si="2"/>
        <v>0</v>
      </c>
    </row>
    <row r="30" spans="1:21" ht="21" customHeight="1" x14ac:dyDescent="0.25">
      <c r="A30" s="65">
        <f>'[1]9'!A26</f>
        <v>9</v>
      </c>
      <c r="B30" s="66" t="str">
        <f>'[1]9'!B26</f>
        <v>BULUKUMPA</v>
      </c>
      <c r="C30" s="66" t="str">
        <f>'[1]9'!C26</f>
        <v>18. TANETE</v>
      </c>
      <c r="D30" s="67">
        <v>0</v>
      </c>
      <c r="E30" s="68">
        <v>0</v>
      </c>
      <c r="F30" s="67">
        <f t="shared" si="5"/>
        <v>0</v>
      </c>
      <c r="G30" s="68">
        <v>0</v>
      </c>
      <c r="H30" s="69">
        <v>0</v>
      </c>
      <c r="I30" s="67">
        <v>0</v>
      </c>
      <c r="J30" s="69">
        <v>0</v>
      </c>
      <c r="K30" s="67">
        <f t="shared" si="3"/>
        <v>0</v>
      </c>
      <c r="L30" s="69">
        <v>0</v>
      </c>
      <c r="M30" s="67">
        <v>2</v>
      </c>
      <c r="N30" s="67">
        <v>3</v>
      </c>
      <c r="O30" s="67">
        <f t="shared" si="0"/>
        <v>5</v>
      </c>
      <c r="P30" s="70">
        <v>1</v>
      </c>
      <c r="Q30" s="69">
        <f>P30/M30*100</f>
        <v>50</v>
      </c>
      <c r="R30" s="67">
        <v>3</v>
      </c>
      <c r="S30" s="69">
        <f>R30/N30*100</f>
        <v>100</v>
      </c>
      <c r="T30" s="67">
        <f t="shared" si="1"/>
        <v>4</v>
      </c>
      <c r="U30" s="71">
        <f t="shared" si="2"/>
        <v>80</v>
      </c>
    </row>
    <row r="31" spans="1:21" ht="21" customHeight="1" x14ac:dyDescent="0.25">
      <c r="A31" s="65"/>
      <c r="B31" s="66"/>
      <c r="C31" s="66" t="str">
        <f>'[1]9'!C27</f>
        <v>19. SALASSAE</v>
      </c>
      <c r="D31" s="67">
        <v>0</v>
      </c>
      <c r="E31" s="68">
        <v>0</v>
      </c>
      <c r="F31" s="67">
        <f t="shared" si="5"/>
        <v>0</v>
      </c>
      <c r="G31" s="68">
        <v>0</v>
      </c>
      <c r="H31" s="69">
        <v>0</v>
      </c>
      <c r="I31" s="67">
        <v>0</v>
      </c>
      <c r="J31" s="69">
        <v>0</v>
      </c>
      <c r="K31" s="67">
        <f t="shared" si="3"/>
        <v>0</v>
      </c>
      <c r="L31" s="69">
        <v>0</v>
      </c>
      <c r="M31" s="67">
        <v>0</v>
      </c>
      <c r="N31" s="67">
        <v>0</v>
      </c>
      <c r="O31" s="67">
        <f t="shared" si="0"/>
        <v>0</v>
      </c>
      <c r="P31" s="70">
        <v>0</v>
      </c>
      <c r="Q31" s="69">
        <v>0</v>
      </c>
      <c r="R31" s="67">
        <v>0</v>
      </c>
      <c r="S31" s="69">
        <v>0</v>
      </c>
      <c r="T31" s="67">
        <f t="shared" si="1"/>
        <v>0</v>
      </c>
      <c r="U31" s="71">
        <v>0</v>
      </c>
    </row>
    <row r="32" spans="1:21" ht="21" customHeight="1" x14ac:dyDescent="0.25">
      <c r="A32" s="72">
        <f>'[1]9'!A28</f>
        <v>10</v>
      </c>
      <c r="B32" s="73" t="str">
        <f>'[1]9'!B28</f>
        <v>RILAU ALE</v>
      </c>
      <c r="C32" s="73" t="str">
        <f>'[1]9'!C28</f>
        <v>20.BONTO BANGUN</v>
      </c>
      <c r="D32" s="74">
        <v>0</v>
      </c>
      <c r="E32" s="75">
        <v>0</v>
      </c>
      <c r="F32" s="74">
        <f t="shared" si="5"/>
        <v>0</v>
      </c>
      <c r="G32" s="75">
        <v>0</v>
      </c>
      <c r="H32" s="76">
        <v>0</v>
      </c>
      <c r="I32" s="74">
        <v>0</v>
      </c>
      <c r="J32" s="76">
        <v>0</v>
      </c>
      <c r="K32" s="74">
        <f t="shared" si="3"/>
        <v>0</v>
      </c>
      <c r="L32" s="76">
        <v>0</v>
      </c>
      <c r="M32" s="74">
        <v>1</v>
      </c>
      <c r="N32" s="74">
        <v>1</v>
      </c>
      <c r="O32" s="74">
        <f t="shared" si="0"/>
        <v>2</v>
      </c>
      <c r="P32" s="77">
        <v>1</v>
      </c>
      <c r="Q32" s="76">
        <f>P32/M32*100</f>
        <v>100</v>
      </c>
      <c r="R32" s="74">
        <v>0</v>
      </c>
      <c r="S32" s="76">
        <v>0</v>
      </c>
      <c r="T32" s="74">
        <f t="shared" si="1"/>
        <v>1</v>
      </c>
      <c r="U32" s="78">
        <f t="shared" si="2"/>
        <v>50</v>
      </c>
    </row>
    <row r="33" spans="1:24" ht="21" customHeight="1" x14ac:dyDescent="0.25">
      <c r="A33" s="79" t="s">
        <v>40</v>
      </c>
      <c r="B33" s="80"/>
      <c r="C33" s="81"/>
      <c r="D33" s="82">
        <f>SUM(D13:D32)</f>
        <v>2</v>
      </c>
      <c r="E33" s="82">
        <f>SUM(E13:E32)</f>
        <v>3</v>
      </c>
      <c r="F33" s="82">
        <f>SUM(F13:F32)</f>
        <v>5</v>
      </c>
      <c r="G33" s="82">
        <f>SUM(G13:G32)</f>
        <v>2</v>
      </c>
      <c r="H33" s="83">
        <f>G33/D33*100</f>
        <v>100</v>
      </c>
      <c r="I33" s="82">
        <f>SUM(I13:I32)</f>
        <v>3</v>
      </c>
      <c r="J33" s="84">
        <f>I33/E33*100</f>
        <v>100</v>
      </c>
      <c r="K33" s="82">
        <f>SUM(K13:K32)</f>
        <v>5</v>
      </c>
      <c r="L33" s="84">
        <f>K33/F33*100</f>
        <v>100</v>
      </c>
      <c r="M33" s="82">
        <f>SUM(M13:M32)</f>
        <v>44</v>
      </c>
      <c r="N33" s="82">
        <f>SUM(N13:N32)</f>
        <v>30</v>
      </c>
      <c r="O33" s="82">
        <f>SUM(O13:O32)</f>
        <v>74</v>
      </c>
      <c r="P33" s="82">
        <f>SUM(P13:P32)</f>
        <v>32</v>
      </c>
      <c r="Q33" s="85">
        <f>P33/M33*100</f>
        <v>72.727272727272734</v>
      </c>
      <c r="R33" s="86">
        <f>SUM(R13:R32)</f>
        <v>25</v>
      </c>
      <c r="S33" s="85">
        <f>R33/N33*100</f>
        <v>83.333333333333343</v>
      </c>
      <c r="T33" s="86">
        <f>SUM(T13:T32)</f>
        <v>57</v>
      </c>
      <c r="U33" s="87">
        <f>T33/O33*100</f>
        <v>77.027027027027032</v>
      </c>
    </row>
    <row r="34" spans="1:24" x14ac:dyDescent="0.25">
      <c r="B34" s="1"/>
      <c r="C34" s="1"/>
      <c r="D34" s="88"/>
      <c r="E34" s="88"/>
      <c r="F34" s="88"/>
      <c r="G34" s="88"/>
      <c r="H34" s="89"/>
      <c r="I34" s="88"/>
      <c r="J34" s="89"/>
      <c r="K34" s="88"/>
      <c r="L34" s="90"/>
      <c r="M34" s="90"/>
      <c r="N34" s="90"/>
      <c r="O34" s="90"/>
      <c r="P34" s="90"/>
      <c r="Q34" s="90"/>
      <c r="R34" s="90"/>
      <c r="S34" s="90"/>
      <c r="T34" s="90"/>
      <c r="U34" s="89"/>
      <c r="V34" s="89"/>
      <c r="W34" s="89"/>
      <c r="X34" s="90"/>
    </row>
    <row r="35" spans="1:24" x14ac:dyDescent="0.25">
      <c r="A35" s="91" t="s">
        <v>41</v>
      </c>
      <c r="B35" s="91"/>
    </row>
    <row r="36" spans="1:24" x14ac:dyDescent="0.25">
      <c r="A36" s="91" t="s">
        <v>42</v>
      </c>
      <c r="B36" s="91"/>
      <c r="P36" s="92">
        <v>41</v>
      </c>
      <c r="Q36" s="92"/>
      <c r="R36" s="92">
        <v>27</v>
      </c>
    </row>
    <row r="37" spans="1:24" x14ac:dyDescent="0.25">
      <c r="A37" s="91" t="s">
        <v>43</v>
      </c>
      <c r="B37" s="91" t="s">
        <v>44</v>
      </c>
    </row>
    <row r="38" spans="1:24" x14ac:dyDescent="0.25">
      <c r="A38" s="91"/>
      <c r="B38" s="91" t="s">
        <v>45</v>
      </c>
    </row>
    <row r="39" spans="1:24" x14ac:dyDescent="0.25">
      <c r="A39" s="91" t="s">
        <v>46</v>
      </c>
      <c r="B39" s="91" t="s">
        <v>47</v>
      </c>
    </row>
    <row r="40" spans="1:24" x14ac:dyDescent="0.25">
      <c r="A40" s="91"/>
      <c r="B40" s="91" t="s">
        <v>48</v>
      </c>
    </row>
  </sheetData>
  <mergeCells count="14">
    <mergeCell ref="K10:L10"/>
    <mergeCell ref="P10:Q10"/>
    <mergeCell ref="R10:S10"/>
    <mergeCell ref="T10:U10"/>
    <mergeCell ref="A7:A11"/>
    <mergeCell ref="B7:B11"/>
    <mergeCell ref="C7:C11"/>
    <mergeCell ref="M7:U7"/>
    <mergeCell ref="D9:F10"/>
    <mergeCell ref="G9:L9"/>
    <mergeCell ref="M9:O10"/>
    <mergeCell ref="P9:U9"/>
    <mergeCell ref="G10:H10"/>
    <mergeCell ref="I10:J10"/>
  </mergeCells>
  <printOptions horizontalCentered="1"/>
  <pageMargins left="1.1000000000000001" right="0.84" top="1.1399999999999999" bottom="0.9" header="0" footer="0"/>
  <pageSetup paperSize="9" scale="59" orientation="landscape" horizontalDpi="300" verticalDpi="300" r:id="rId1"/>
  <headerFooter alignWithMargins="0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2020</vt:lpstr>
      <vt:lpstr>'2020'!Print_Area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MyBook Pro H5</dc:creator>
  <cp:lastModifiedBy>MyBook Pro H5</cp:lastModifiedBy>
  <dcterms:created xsi:type="dcterms:W3CDTF">2024-11-11T02:37:07Z</dcterms:created>
  <dcterms:modified xsi:type="dcterms:W3CDTF">2024-11-11T02:38:36Z</dcterms:modified>
</cp:coreProperties>
</file>