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0 Jumlah dan Persentase Penanganan Komplikasi Kebidanan dan Neonatal\"/>
    </mc:Choice>
  </mc:AlternateContent>
  <xr:revisionPtr revIDLastSave="0" documentId="8_{2BBE8011-2C1A-4C51-9424-C427C4E57DC7}" xr6:coauthVersionLast="47" xr6:coauthVersionMax="47" xr10:uidLastSave="{00000000-0000-0000-0000-000000000000}"/>
  <bookViews>
    <workbookView xWindow="-108" yWindow="-108" windowWidth="23256" windowHeight="12456" xr2:uid="{5FA9836E-14B0-4E5E-ABD0-027C68A7A7F8}"/>
  </bookViews>
  <sheets>
    <sheet name="2021" sheetId="1" r:id="rId1"/>
  </sheets>
  <externalReferences>
    <externalReference r:id="rId2"/>
  </externalReferences>
  <definedNames>
    <definedName name="_xlnm.Print_Area" localSheetId="0">'2021'!$A$1:$T$45</definedName>
    <definedName name="Z_730E2C64_B2C1_434F_B758_04E2943FA20D_.wvu.PrintArea" localSheetId="0" hidden="1">'2021'!$A$1:$G$34</definedName>
    <definedName name="Z_93528372_5BA8_11D6_9411_0000212D0BAF_.wvu.PrintArea" localSheetId="0" hidden="1">'2021'!$A$1:$G$34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P32" i="1"/>
  <c r="N32" i="1"/>
  <c r="F32" i="1"/>
  <c r="Q31" i="1"/>
  <c r="L31" i="1"/>
  <c r="I31" i="1"/>
  <c r="H31" i="1"/>
  <c r="K31" i="1" s="1"/>
  <c r="D31" i="1"/>
  <c r="E31" i="1" s="1"/>
  <c r="G31" i="1" s="1"/>
  <c r="C31" i="1"/>
  <c r="B31" i="1"/>
  <c r="A31" i="1"/>
  <c r="O30" i="1"/>
  <c r="L30" i="1"/>
  <c r="M30" i="1" s="1"/>
  <c r="S30" i="1" s="1"/>
  <c r="K30" i="1"/>
  <c r="J30" i="1"/>
  <c r="I30" i="1"/>
  <c r="H30" i="1"/>
  <c r="D30" i="1"/>
  <c r="E30" i="1" s="1"/>
  <c r="G30" i="1" s="1"/>
  <c r="C30" i="1"/>
  <c r="K29" i="1"/>
  <c r="O29" i="1" s="1"/>
  <c r="I29" i="1"/>
  <c r="L29" i="1" s="1"/>
  <c r="Q29" i="1" s="1"/>
  <c r="H29" i="1"/>
  <c r="D29" i="1"/>
  <c r="E29" i="1" s="1"/>
  <c r="G29" i="1" s="1"/>
  <c r="C29" i="1"/>
  <c r="B29" i="1"/>
  <c r="A29" i="1"/>
  <c r="I28" i="1"/>
  <c r="L28" i="1" s="1"/>
  <c r="Q28" i="1" s="1"/>
  <c r="H28" i="1"/>
  <c r="J28" i="1" s="1"/>
  <c r="G28" i="1"/>
  <c r="E28" i="1"/>
  <c r="D28" i="1"/>
  <c r="C28" i="1"/>
  <c r="Q27" i="1"/>
  <c r="L27" i="1"/>
  <c r="I27" i="1"/>
  <c r="H27" i="1"/>
  <c r="K27" i="1" s="1"/>
  <c r="D27" i="1"/>
  <c r="E27" i="1" s="1"/>
  <c r="G27" i="1" s="1"/>
  <c r="C27" i="1"/>
  <c r="L26" i="1"/>
  <c r="Q26" i="1" s="1"/>
  <c r="K26" i="1"/>
  <c r="M26" i="1" s="1"/>
  <c r="S26" i="1" s="1"/>
  <c r="J26" i="1"/>
  <c r="I26" i="1"/>
  <c r="H26" i="1"/>
  <c r="D26" i="1"/>
  <c r="E26" i="1" s="1"/>
  <c r="G26" i="1" s="1"/>
  <c r="C26" i="1"/>
  <c r="B26" i="1"/>
  <c r="A26" i="1"/>
  <c r="K25" i="1"/>
  <c r="O25" i="1" s="1"/>
  <c r="I25" i="1"/>
  <c r="J25" i="1" s="1"/>
  <c r="H25" i="1"/>
  <c r="D25" i="1"/>
  <c r="E25" i="1" s="1"/>
  <c r="G25" i="1" s="1"/>
  <c r="C25" i="1"/>
  <c r="I24" i="1"/>
  <c r="L24" i="1" s="1"/>
  <c r="Q24" i="1" s="1"/>
  <c r="H24" i="1"/>
  <c r="K24" i="1" s="1"/>
  <c r="E24" i="1"/>
  <c r="G24" i="1" s="1"/>
  <c r="D24" i="1"/>
  <c r="C24" i="1"/>
  <c r="B24" i="1"/>
  <c r="A24" i="1"/>
  <c r="Q23" i="1"/>
  <c r="L23" i="1"/>
  <c r="I23" i="1"/>
  <c r="H23" i="1"/>
  <c r="K23" i="1" s="1"/>
  <c r="D23" i="1"/>
  <c r="E23" i="1" s="1"/>
  <c r="G23" i="1" s="1"/>
  <c r="C23" i="1"/>
  <c r="L22" i="1"/>
  <c r="Q22" i="1" s="1"/>
  <c r="K22" i="1"/>
  <c r="M22" i="1" s="1"/>
  <c r="S22" i="1" s="1"/>
  <c r="J22" i="1"/>
  <c r="I22" i="1"/>
  <c r="H22" i="1"/>
  <c r="D22" i="1"/>
  <c r="E22" i="1" s="1"/>
  <c r="G22" i="1" s="1"/>
  <c r="C22" i="1"/>
  <c r="B22" i="1"/>
  <c r="A22" i="1"/>
  <c r="K21" i="1"/>
  <c r="O21" i="1" s="1"/>
  <c r="I21" i="1"/>
  <c r="J21" i="1" s="1"/>
  <c r="H21" i="1"/>
  <c r="D21" i="1"/>
  <c r="E21" i="1" s="1"/>
  <c r="G21" i="1" s="1"/>
  <c r="C21" i="1"/>
  <c r="B21" i="1"/>
  <c r="A21" i="1"/>
  <c r="I20" i="1"/>
  <c r="L20" i="1" s="1"/>
  <c r="Q20" i="1" s="1"/>
  <c r="H20" i="1"/>
  <c r="K20" i="1" s="1"/>
  <c r="G20" i="1"/>
  <c r="E20" i="1"/>
  <c r="D20" i="1"/>
  <c r="C20" i="1"/>
  <c r="Q19" i="1"/>
  <c r="L19" i="1"/>
  <c r="I19" i="1"/>
  <c r="H19" i="1"/>
  <c r="K19" i="1" s="1"/>
  <c r="D19" i="1"/>
  <c r="E19" i="1" s="1"/>
  <c r="G19" i="1" s="1"/>
  <c r="C19" i="1"/>
  <c r="L18" i="1"/>
  <c r="Q18" i="1" s="1"/>
  <c r="K18" i="1"/>
  <c r="O18" i="1" s="1"/>
  <c r="J18" i="1"/>
  <c r="I18" i="1"/>
  <c r="H18" i="1"/>
  <c r="D18" i="1"/>
  <c r="E18" i="1" s="1"/>
  <c r="G18" i="1" s="1"/>
  <c r="C18" i="1"/>
  <c r="B18" i="1"/>
  <c r="A18" i="1"/>
  <c r="K17" i="1"/>
  <c r="O17" i="1" s="1"/>
  <c r="I17" i="1"/>
  <c r="J17" i="1" s="1"/>
  <c r="H17" i="1"/>
  <c r="D17" i="1"/>
  <c r="E17" i="1" s="1"/>
  <c r="G17" i="1" s="1"/>
  <c r="C17" i="1"/>
  <c r="B17" i="1"/>
  <c r="A17" i="1"/>
  <c r="I16" i="1"/>
  <c r="L16" i="1" s="1"/>
  <c r="Q16" i="1" s="1"/>
  <c r="H16" i="1"/>
  <c r="J16" i="1" s="1"/>
  <c r="G16" i="1"/>
  <c r="E16" i="1"/>
  <c r="D16" i="1"/>
  <c r="C16" i="1"/>
  <c r="Q15" i="1"/>
  <c r="L15" i="1"/>
  <c r="I15" i="1"/>
  <c r="H15" i="1"/>
  <c r="K15" i="1" s="1"/>
  <c r="D15" i="1"/>
  <c r="E15" i="1" s="1"/>
  <c r="G15" i="1" s="1"/>
  <c r="C15" i="1"/>
  <c r="B15" i="1"/>
  <c r="A15" i="1"/>
  <c r="O14" i="1"/>
  <c r="L14" i="1"/>
  <c r="M14" i="1" s="1"/>
  <c r="S14" i="1" s="1"/>
  <c r="K14" i="1"/>
  <c r="I14" i="1"/>
  <c r="H14" i="1"/>
  <c r="J14" i="1" s="1"/>
  <c r="D14" i="1"/>
  <c r="E14" i="1" s="1"/>
  <c r="G14" i="1" s="1"/>
  <c r="C14" i="1"/>
  <c r="K13" i="1"/>
  <c r="O13" i="1" s="1"/>
  <c r="I13" i="1"/>
  <c r="I32" i="1" s="1"/>
  <c r="H13" i="1"/>
  <c r="D13" i="1"/>
  <c r="E13" i="1" s="1"/>
  <c r="G13" i="1" s="1"/>
  <c r="C13" i="1"/>
  <c r="I12" i="1"/>
  <c r="L12" i="1" s="1"/>
  <c r="H12" i="1"/>
  <c r="K12" i="1" s="1"/>
  <c r="E12" i="1"/>
  <c r="G12" i="1" s="1"/>
  <c r="D12" i="1"/>
  <c r="D32" i="1" s="1"/>
  <c r="E32" i="1" s="1"/>
  <c r="G32" i="1" s="1"/>
  <c r="C12" i="1"/>
  <c r="B12" i="1"/>
  <c r="A12" i="1"/>
  <c r="I6" i="1"/>
  <c r="H6" i="1"/>
  <c r="I5" i="1"/>
  <c r="H5" i="1"/>
  <c r="M15" i="1" l="1"/>
  <c r="S15" i="1" s="1"/>
  <c r="O15" i="1"/>
  <c r="O31" i="1"/>
  <c r="M31" i="1"/>
  <c r="S31" i="1" s="1"/>
  <c r="O19" i="1"/>
  <c r="M19" i="1"/>
  <c r="S19" i="1" s="1"/>
  <c r="O20" i="1"/>
  <c r="M20" i="1"/>
  <c r="S20" i="1" s="1"/>
  <c r="M27" i="1"/>
  <c r="S27" i="1" s="1"/>
  <c r="O27" i="1"/>
  <c r="M12" i="1"/>
  <c r="O12" i="1"/>
  <c r="O23" i="1"/>
  <c r="M23" i="1"/>
  <c r="S23" i="1" s="1"/>
  <c r="M24" i="1"/>
  <c r="S24" i="1" s="1"/>
  <c r="O24" i="1"/>
  <c r="Q12" i="1"/>
  <c r="J13" i="1"/>
  <c r="L13" i="1"/>
  <c r="Q13" i="1" s="1"/>
  <c r="K16" i="1"/>
  <c r="M18" i="1"/>
  <c r="S18" i="1" s="1"/>
  <c r="L21" i="1"/>
  <c r="Q21" i="1" s="1"/>
  <c r="L25" i="1"/>
  <c r="Q25" i="1" s="1"/>
  <c r="J12" i="1"/>
  <c r="M21" i="1"/>
  <c r="S21" i="1" s="1"/>
  <c r="O22" i="1"/>
  <c r="J24" i="1"/>
  <c r="M25" i="1"/>
  <c r="S25" i="1" s="1"/>
  <c r="O26" i="1"/>
  <c r="M29" i="1"/>
  <c r="S29" i="1" s="1"/>
  <c r="J29" i="1"/>
  <c r="J20" i="1"/>
  <c r="L17" i="1"/>
  <c r="Q17" i="1" s="1"/>
  <c r="Q30" i="1"/>
  <c r="J15" i="1"/>
  <c r="J19" i="1"/>
  <c r="J23" i="1"/>
  <c r="J27" i="1"/>
  <c r="J31" i="1"/>
  <c r="Q14" i="1"/>
  <c r="K28" i="1"/>
  <c r="H32" i="1"/>
  <c r="O16" i="1" l="1"/>
  <c r="M16" i="1"/>
  <c r="S16" i="1" s="1"/>
  <c r="M17" i="1"/>
  <c r="S17" i="1" s="1"/>
  <c r="M13" i="1"/>
  <c r="S13" i="1" s="1"/>
  <c r="J32" i="1"/>
  <c r="L32" i="1"/>
  <c r="Q32" i="1" s="1"/>
  <c r="K32" i="1"/>
  <c r="O32" i="1" s="1"/>
  <c r="O28" i="1"/>
  <c r="M28" i="1"/>
  <c r="S28" i="1" s="1"/>
  <c r="S12" i="1"/>
  <c r="M32" i="1" l="1"/>
  <c r="S32" i="1" s="1"/>
</calcChain>
</file>

<file path=xl/sharedStrings.xml><?xml version="1.0" encoding="utf-8"?>
<sst xmlns="http://schemas.openxmlformats.org/spreadsheetml/2006/main" count="59" uniqueCount="47">
  <si>
    <t>TABEL 30</t>
  </si>
  <si>
    <t>JUMLAH DAN PERSENTASE PENANGANAN KOMPLIKASI KEBIDANAN DAN KOMPLIKASI NEONATAL</t>
  </si>
  <si>
    <t>MENURUT JENIS KELAMIN, KECAMATAN, DAN PUSKESMAS</t>
  </si>
  <si>
    <t>NO</t>
  </si>
  <si>
    <t>KECAMATAN</t>
  </si>
  <si>
    <t>PUSKESMAS</t>
  </si>
  <si>
    <t>JUMLAH       IBU HAMIL</t>
  </si>
  <si>
    <t xml:space="preserve">PERKIRAAN BUMIL DENGAN KOMPLIKASI KEBIDANAN </t>
  </si>
  <si>
    <t>PENANGANAN KOMPLIKASI KEBIDANAN</t>
  </si>
  <si>
    <t>JUMLAH LAHIR HIDUP</t>
  </si>
  <si>
    <t xml:space="preserve">PERKIRAAN NEONATAL KOMPLIKASI </t>
  </si>
  <si>
    <t>PENANGANAN KOMPLIKASI NEONATAL</t>
  </si>
  <si>
    <t>L</t>
  </si>
  <si>
    <t>P</t>
  </si>
  <si>
    <t>L + P</t>
  </si>
  <si>
    <t>S</t>
  </si>
  <si>
    <t>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</si>
  <si>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</si>
  <si>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</si>
  <si>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</si>
  <si>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</si>
  <si>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</si>
  <si>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</si>
  <si>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</si>
  <si>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</si>
  <si>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</si>
  <si>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</si>
  <si>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</si>
  <si>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</si>
  <si>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</si>
  <si>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</si>
  <si>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</si>
  <si>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</si>
  <si>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</si>
  <si>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</si>
  <si>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</si>
  <si>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JUMLAH (KAB/KOTA)</t>
  </si>
  <si>
    <t xml:space="preserve">Sumber : - Seksi Kesehatan Keluarga &amp; Gizi </t>
  </si>
  <si>
    <t>Catatan :</t>
  </si>
  <si>
    <t>Semua kasus bumil dengan komplikasi kebidanan ditangani oleh tenaga kesehatan/medis</t>
  </si>
  <si>
    <t>Mengetahui</t>
  </si>
  <si>
    <t>An.</t>
  </si>
  <si>
    <t>Kepala Dinas Kesehatan</t>
  </si>
  <si>
    <t>Kab. Bulukumba</t>
  </si>
  <si>
    <t>Seketaris</t>
  </si>
  <si>
    <t>Dr. Hj. Wahyuni AS., MARS</t>
  </si>
  <si>
    <t xml:space="preserve">Nip. 19641121 199803 2 002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</si>
</sst>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name val="Symbol"/>
      <family val="1"/>
    </font>
    <font>
      <i/>
      <sz val="9"/>
      <name val="Arial"/>
      <family val="2"/>
    </font>
    <font>
      <sz val="12"/>
      <color theme="2" tint="-0.49998474074526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2"/>
      <color theme="2" tint="-0.499984740745262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9" xfId="0" quotePrefix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4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3" fontId="2" fillId="2" borderId="21" xfId="1" applyNumberFormat="1" applyFont="1" applyFill="1" applyBorder="1" applyAlignment="1">
      <alignment vertical="center"/>
    </xf>
    <xf numFmtId="165" fontId="2" fillId="2" borderId="21" xfId="1" applyNumberFormat="1" applyFont="1" applyFill="1" applyBorder="1" applyAlignment="1">
      <alignment vertical="center"/>
    </xf>
    <xf numFmtId="3" fontId="2" fillId="2" borderId="21" xfId="3" applyNumberFormat="1" applyFont="1" applyFill="1" applyBorder="1" applyAlignment="1">
      <alignment vertical="center"/>
    </xf>
    <xf numFmtId="3" fontId="7" fillId="3" borderId="21" xfId="1" applyNumberFormat="1" applyFont="1" applyFill="1" applyBorder="1" applyAlignment="1">
      <alignment vertical="center"/>
    </xf>
    <xf numFmtId="165" fontId="7" fillId="3" borderId="21" xfId="1" applyNumberFormat="1" applyFont="1" applyFill="1" applyBorder="1" applyAlignment="1">
      <alignment vertical="center"/>
    </xf>
    <xf numFmtId="3" fontId="7" fillId="3" borderId="22" xfId="1" applyNumberFormat="1" applyFont="1" applyFill="1" applyBorder="1" applyAlignment="1">
      <alignment vertical="center"/>
    </xf>
    <xf numFmtId="165" fontId="2" fillId="2" borderId="20" xfId="1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3" fontId="2" fillId="2" borderId="25" xfId="1" applyNumberFormat="1" applyFont="1" applyFill="1" applyBorder="1" applyAlignment="1">
      <alignment vertical="center"/>
    </xf>
    <xf numFmtId="165" fontId="2" fillId="2" borderId="25" xfId="1" applyNumberFormat="1" applyFont="1" applyFill="1" applyBorder="1" applyAlignment="1">
      <alignment vertical="center"/>
    </xf>
    <xf numFmtId="3" fontId="2" fillId="2" borderId="25" xfId="3" applyNumberFormat="1" applyFont="1" applyFill="1" applyBorder="1" applyAlignment="1">
      <alignment vertical="center"/>
    </xf>
    <xf numFmtId="3" fontId="7" fillId="3" borderId="25" xfId="1" applyNumberFormat="1" applyFont="1" applyFill="1" applyBorder="1" applyAlignment="1">
      <alignment vertical="center"/>
    </xf>
    <xf numFmtId="165" fontId="7" fillId="3" borderId="25" xfId="1" applyNumberFormat="1" applyFont="1" applyFill="1" applyBorder="1" applyAlignment="1">
      <alignment vertical="center"/>
    </xf>
    <xf numFmtId="3" fontId="7" fillId="3" borderId="26" xfId="1" applyNumberFormat="1" applyFont="1" applyFill="1" applyBorder="1" applyAlignment="1">
      <alignment vertical="center"/>
    </xf>
    <xf numFmtId="165" fontId="2" fillId="2" borderId="24" xfId="1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3" fontId="2" fillId="2" borderId="29" xfId="1" applyNumberFormat="1" applyFont="1" applyFill="1" applyBorder="1" applyAlignment="1">
      <alignment vertical="center"/>
    </xf>
    <xf numFmtId="165" fontId="2" fillId="2" borderId="29" xfId="1" applyNumberFormat="1" applyFont="1" applyFill="1" applyBorder="1" applyAlignment="1">
      <alignment vertical="center"/>
    </xf>
    <xf numFmtId="3" fontId="2" fillId="2" borderId="29" xfId="3" applyNumberFormat="1" applyFont="1" applyFill="1" applyBorder="1" applyAlignment="1">
      <alignment vertical="center"/>
    </xf>
    <xf numFmtId="3" fontId="7" fillId="3" borderId="29" xfId="1" applyNumberFormat="1" applyFont="1" applyFill="1" applyBorder="1" applyAlignment="1">
      <alignment vertical="center"/>
    </xf>
    <xf numFmtId="165" fontId="7" fillId="3" borderId="29" xfId="1" applyNumberFormat="1" applyFont="1" applyFill="1" applyBorder="1" applyAlignment="1">
      <alignment vertical="center"/>
    </xf>
    <xf numFmtId="3" fontId="7" fillId="3" borderId="30" xfId="1" applyNumberFormat="1" applyFont="1" applyFill="1" applyBorder="1" applyAlignment="1">
      <alignment vertical="center"/>
    </xf>
    <xf numFmtId="165" fontId="2" fillId="2" borderId="28" xfId="1" applyNumberFormat="1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3" fontId="9" fillId="2" borderId="33" xfId="2" applyNumberFormat="1" applyFont="1" applyFill="1" applyBorder="1" applyAlignment="1">
      <alignment vertical="center"/>
    </xf>
    <xf numFmtId="3" fontId="9" fillId="2" borderId="33" xfId="1" applyNumberFormat="1" applyFont="1" applyFill="1" applyBorder="1" applyAlignment="1">
      <alignment vertical="center"/>
    </xf>
    <xf numFmtId="165" fontId="9" fillId="2" borderId="33" xfId="1" applyNumberFormat="1" applyFont="1" applyFill="1" applyBorder="1" applyAlignment="1">
      <alignment vertical="center"/>
    </xf>
    <xf numFmtId="3" fontId="10" fillId="3" borderId="33" xfId="1" applyNumberFormat="1" applyFont="1" applyFill="1" applyBorder="1" applyAlignment="1">
      <alignment vertical="center"/>
    </xf>
    <xf numFmtId="165" fontId="10" fillId="3" borderId="33" xfId="1" applyNumberFormat="1" applyFont="1" applyFill="1" applyBorder="1" applyAlignment="1">
      <alignment vertical="center"/>
    </xf>
    <xf numFmtId="3" fontId="10" fillId="3" borderId="31" xfId="1" applyNumberFormat="1" applyFont="1" applyFill="1" applyBorder="1" applyAlignment="1">
      <alignment vertical="center"/>
    </xf>
    <xf numFmtId="165" fontId="9" fillId="2" borderId="32" xfId="1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11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/>
    <xf numFmtId="0" fontId="12" fillId="2" borderId="0" xfId="0" applyFont="1" applyFill="1"/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 vertical="center" wrapText="1"/>
    </xf>
  </cellXfs>
  <cellStyles count="4">
    <cellStyle name="Comma" xfId="1" builtinId="3"/>
    <cellStyle name="Comma [0]" xfId="2" builtinId="6"/>
    <cellStyle name="Comma 10" xfId="3" xr:uid="{BA8E6D23-8597-4546-ADFF-8C28EB3A0595}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Arial"/>
        <scheme val="none"/>
      </font>
      <numFmt numFmtId="165" formatCode="0.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Arial"/>
        <scheme val="none"/>
      </font>
      <numFmt numFmtId="165" formatCode="0.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499984740745262"/>
        <name val="Arial"/>
        <scheme val="none"/>
      </font>
      <numFmt numFmtId="3" formatCode="#,##0"/>
      <fill>
        <patternFill patternType="solid">
          <fgColor indexed="64"/>
          <bgColor theme="2" tint="-0.499984740745262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1.xls" TargetMode="External"/><Relationship Id="rId1" Type="http://schemas.openxmlformats.org/officeDocument/2006/relationships/externalLinkPath" Target="/2024%20SATU%20DATA%20INDONESIA/SDI%20DINKES%202024/LAMPIRAN%20%20PROFIL%20Kes%20Th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_2 data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2">
          <cell r="D12">
            <v>230</v>
          </cell>
          <cell r="G12">
            <v>193</v>
          </cell>
        </row>
        <row r="13">
          <cell r="D13">
            <v>191</v>
          </cell>
          <cell r="G13">
            <v>171</v>
          </cell>
        </row>
        <row r="14">
          <cell r="D14">
            <v>221</v>
          </cell>
          <cell r="G14">
            <v>223</v>
          </cell>
        </row>
        <row r="15">
          <cell r="D15">
            <v>122</v>
          </cell>
          <cell r="G15">
            <v>144</v>
          </cell>
        </row>
        <row r="16">
          <cell r="D16">
            <v>134</v>
          </cell>
          <cell r="G16">
            <v>135</v>
          </cell>
        </row>
        <row r="17">
          <cell r="D17">
            <v>487</v>
          </cell>
          <cell r="G17">
            <v>555</v>
          </cell>
        </row>
        <row r="18">
          <cell r="D18">
            <v>222</v>
          </cell>
          <cell r="G18">
            <v>220</v>
          </cell>
        </row>
        <row r="19">
          <cell r="D19">
            <v>40</v>
          </cell>
          <cell r="G19">
            <v>38</v>
          </cell>
        </row>
        <row r="20">
          <cell r="D20">
            <v>88</v>
          </cell>
          <cell r="G20">
            <v>84</v>
          </cell>
        </row>
        <row r="21">
          <cell r="D21">
            <v>216</v>
          </cell>
          <cell r="G21">
            <v>192</v>
          </cell>
        </row>
        <row r="22">
          <cell r="D22">
            <v>97</v>
          </cell>
          <cell r="G22">
            <v>93</v>
          </cell>
        </row>
        <row r="23">
          <cell r="D23">
            <v>79</v>
          </cell>
          <cell r="G23">
            <v>71</v>
          </cell>
        </row>
        <row r="24">
          <cell r="D24">
            <v>162</v>
          </cell>
          <cell r="G24">
            <v>148</v>
          </cell>
        </row>
        <row r="25">
          <cell r="D25">
            <v>67</v>
          </cell>
          <cell r="G25">
            <v>78</v>
          </cell>
        </row>
        <row r="26">
          <cell r="D26">
            <v>164</v>
          </cell>
          <cell r="G26">
            <v>148</v>
          </cell>
        </row>
        <row r="27">
          <cell r="D27">
            <v>152</v>
          </cell>
          <cell r="G27">
            <v>164</v>
          </cell>
        </row>
        <row r="28">
          <cell r="D28">
            <v>109</v>
          </cell>
          <cell r="G28">
            <v>74</v>
          </cell>
        </row>
        <row r="29">
          <cell r="D29">
            <v>287</v>
          </cell>
          <cell r="G29">
            <v>308</v>
          </cell>
        </row>
        <row r="30">
          <cell r="D30">
            <v>100</v>
          </cell>
          <cell r="G30">
            <v>110</v>
          </cell>
        </row>
        <row r="31">
          <cell r="D31">
            <v>296</v>
          </cell>
          <cell r="G31">
            <v>242</v>
          </cell>
        </row>
      </sheetData>
      <sheetData sheetId="28"/>
      <sheetData sheetId="29"/>
      <sheetData sheetId="30">
        <row r="11">
          <cell r="D11">
            <v>490</v>
          </cell>
        </row>
        <row r="12">
          <cell r="D12">
            <v>481</v>
          </cell>
        </row>
        <row r="13">
          <cell r="D13">
            <v>485</v>
          </cell>
        </row>
        <row r="14">
          <cell r="D14">
            <v>300</v>
          </cell>
        </row>
        <row r="15">
          <cell r="D15">
            <v>330</v>
          </cell>
        </row>
        <row r="16">
          <cell r="D16">
            <v>990</v>
          </cell>
        </row>
        <row r="17">
          <cell r="D17">
            <v>501</v>
          </cell>
        </row>
        <row r="18">
          <cell r="D18">
            <v>120</v>
          </cell>
        </row>
        <row r="19">
          <cell r="D19">
            <v>209</v>
          </cell>
        </row>
        <row r="20">
          <cell r="D20">
            <v>495</v>
          </cell>
        </row>
        <row r="21">
          <cell r="D21">
            <v>255</v>
          </cell>
        </row>
        <row r="22">
          <cell r="D22">
            <v>220</v>
          </cell>
        </row>
        <row r="23">
          <cell r="D23">
            <v>335</v>
          </cell>
        </row>
        <row r="24">
          <cell r="D24">
            <v>180</v>
          </cell>
        </row>
        <row r="25">
          <cell r="D25">
            <v>410</v>
          </cell>
        </row>
        <row r="26">
          <cell r="D26">
            <v>360</v>
          </cell>
        </row>
        <row r="27">
          <cell r="D27">
            <v>220</v>
          </cell>
        </row>
        <row r="28">
          <cell r="D28">
            <v>790</v>
          </cell>
        </row>
        <row r="29">
          <cell r="D29">
            <v>251</v>
          </cell>
        </row>
        <row r="30">
          <cell r="D30">
            <v>798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103F44-CC62-4EDF-9E43-095541E0D11B}" name="Table95" displayName="Table95" ref="A11:S32" totalsRowShown="0" headerRowDxfId="22" dataDxfId="21" headerRowBorderDxfId="19" tableBorderDxfId="20">
  <autoFilter ref="A11:S32" xr:uid="{65C6842F-D62E-44DB-BCC0-58CE3F883732}"/>
  <tableColumns count="19">
    <tableColumn id="1" xr3:uid="{1677166F-7D07-4771-A4A3-F676BBE1097B}" name="1" dataDxfId="18"/>
    <tableColumn id="2" xr3:uid="{25250630-63AA-4DB5-8774-230326107F20}" name="2" dataDxfId="17"/>
    <tableColumn id="3" xr3:uid="{BF839F2E-99CC-4086-92FF-1241727E6756}" name="3" dataDxfId="16"/>
    <tableColumn id="4" xr3:uid="{21720B75-0660-488F-B17A-E26288284A20}" name="4" dataDxfId="15" dataCellStyle="Comma"/>
    <tableColumn id="5" xr3:uid="{7AA69362-A3A6-47B0-945F-CD6BF236BA3B}" name="5" dataDxfId="14" dataCellStyle="Comma">
      <calculatedColumnFormula>20%*D12</calculatedColumnFormula>
    </tableColumn>
    <tableColumn id="6" xr3:uid="{126A28EC-3CB5-4B67-A944-74F5BDB26EB7}" name="6" dataDxfId="13" dataCellStyle="Comma"/>
    <tableColumn id="7" xr3:uid="{6F108172-3337-4E8E-B280-341F48582A3E}" name="7" dataDxfId="12" dataCellStyle="Comma">
      <calculatedColumnFormula>F12/E12*100</calculatedColumnFormula>
    </tableColumn>
    <tableColumn id="8" xr3:uid="{D7816BBB-7F4C-40B8-9C42-F7E2B92C5F26}" name="8" dataDxfId="11" dataCellStyle="Comma 10"/>
    <tableColumn id="9" xr3:uid="{87A1719D-9B0E-4B6F-84C2-3A1C142672B3}" name="9" dataDxfId="10" dataCellStyle="Comma 10"/>
    <tableColumn id="10" xr3:uid="{DB09C5BE-E5CC-4AAB-A30D-10153E97931E}" name="10" dataDxfId="9" dataCellStyle="Comma"/>
    <tableColumn id="11" xr3:uid="{3D8F8265-FA6E-4E07-AD34-2A0BE301322D}" name="11" dataDxfId="8" dataCellStyle="Comma"/>
    <tableColumn id="12" xr3:uid="{1749EA08-57AE-4977-951F-57D033A1B3B5}" name="12" dataDxfId="7" dataCellStyle="Comma"/>
    <tableColumn id="13" xr3:uid="{642B7E7B-29C6-4EF2-A5E5-024945A85CCC}" name="13" dataDxfId="6" dataCellStyle="Comma"/>
    <tableColumn id="14" xr3:uid="{118AAE1C-2DB5-4E04-848F-540409BEA618}" name="14" dataDxfId="5" dataCellStyle="Comma"/>
    <tableColumn id="15" xr3:uid="{5747239D-C4B1-4F17-9BFF-3E919044F670}" name="15" dataDxfId="4" dataCellStyle="Comma">
      <calculatedColumnFormula>N12/K12*100</calculatedColumnFormula>
    </tableColumn>
    <tableColumn id="16" xr3:uid="{C8CFAB3E-E238-4192-B62B-059D3C0C4EA6}" name="16" dataDxfId="3" dataCellStyle="Comma"/>
    <tableColumn id="17" xr3:uid="{9A05177F-9927-4BC7-98B9-E872DEA298DF}" name="17" dataDxfId="2" dataCellStyle="Comma">
      <calculatedColumnFormula>P12/L12*100</calculatedColumnFormula>
    </tableColumn>
    <tableColumn id="18" xr3:uid="{A50DA06E-B14C-4B2E-A683-7B957A8FB283}" name="18" dataDxfId="1" dataCellStyle="Comma"/>
    <tableColumn id="19" xr3:uid="{C979199E-1375-48A4-A280-E1E76BEFA5E7}" name="19" dataDxfId="0" dataCellStyle="Comma">
      <calculatedColumnFormula>R12/M12*100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290D7-9E3A-4013-9882-BE7E1D12AD7A}">
  <sheetPr codeName="Sheet45">
    <tabColor theme="4"/>
    <pageSetUpPr fitToPage="1"/>
  </sheetPr>
  <dimension ref="A1:T47"/>
  <sheetViews>
    <sheetView tabSelected="1" view="pageBreakPreview" zoomScale="85" zoomScaleNormal="90" zoomScaleSheetLayoutView="85" workbookViewId="0">
      <selection activeCell="J36" sqref="J36"/>
    </sheetView>
  </sheetViews>
  <sheetFormatPr defaultColWidth="9.109375" defaultRowHeight="15" x14ac:dyDescent="0.25"/>
  <cols>
    <col min="1" max="1" width="5.6640625" style="2" customWidth="1"/>
    <col min="2" max="2" width="19.6640625" style="2" customWidth="1"/>
    <col min="3" max="3" width="24.5546875" style="2" customWidth="1"/>
    <col min="4" max="4" width="12.6640625" style="2" customWidth="1"/>
    <col min="5" max="5" width="13.33203125" style="2" customWidth="1"/>
    <col min="6" max="6" width="9.33203125" style="2" customWidth="1"/>
    <col min="7" max="7" width="9.6640625" style="2" customWidth="1"/>
    <col min="8" max="9" width="8.6640625" style="2" customWidth="1"/>
    <col min="10" max="10" width="10.88671875" style="2" customWidth="1"/>
    <col min="11" max="18" width="8.6640625" style="2" customWidth="1"/>
    <col min="19" max="19" width="11.88671875" style="2" customWidth="1"/>
    <col min="20" max="256" width="9.109375" style="2"/>
    <col min="257" max="257" width="5.6640625" style="2" customWidth="1"/>
    <col min="258" max="258" width="19.6640625" style="2" customWidth="1"/>
    <col min="259" max="259" width="24.5546875" style="2" customWidth="1"/>
    <col min="260" max="260" width="12.6640625" style="2" customWidth="1"/>
    <col min="261" max="261" width="13.33203125" style="2" customWidth="1"/>
    <col min="262" max="262" width="9.33203125" style="2" customWidth="1"/>
    <col min="263" max="263" width="9.6640625" style="2" customWidth="1"/>
    <col min="264" max="265" width="8.6640625" style="2" customWidth="1"/>
    <col min="266" max="266" width="10.88671875" style="2" customWidth="1"/>
    <col min="267" max="274" width="8.6640625" style="2" customWidth="1"/>
    <col min="275" max="275" width="11.88671875" style="2" customWidth="1"/>
    <col min="276" max="512" width="9.109375" style="2"/>
    <col min="513" max="513" width="5.6640625" style="2" customWidth="1"/>
    <col min="514" max="514" width="19.6640625" style="2" customWidth="1"/>
    <col min="515" max="515" width="24.5546875" style="2" customWidth="1"/>
    <col min="516" max="516" width="12.6640625" style="2" customWidth="1"/>
    <col min="517" max="517" width="13.33203125" style="2" customWidth="1"/>
    <col min="518" max="518" width="9.33203125" style="2" customWidth="1"/>
    <col min="519" max="519" width="9.6640625" style="2" customWidth="1"/>
    <col min="520" max="521" width="8.6640625" style="2" customWidth="1"/>
    <col min="522" max="522" width="10.88671875" style="2" customWidth="1"/>
    <col min="523" max="530" width="8.6640625" style="2" customWidth="1"/>
    <col min="531" max="531" width="11.88671875" style="2" customWidth="1"/>
    <col min="532" max="768" width="9.109375" style="2"/>
    <col min="769" max="769" width="5.6640625" style="2" customWidth="1"/>
    <col min="770" max="770" width="19.6640625" style="2" customWidth="1"/>
    <col min="771" max="771" width="24.5546875" style="2" customWidth="1"/>
    <col min="772" max="772" width="12.6640625" style="2" customWidth="1"/>
    <col min="773" max="773" width="13.33203125" style="2" customWidth="1"/>
    <col min="774" max="774" width="9.33203125" style="2" customWidth="1"/>
    <col min="775" max="775" width="9.6640625" style="2" customWidth="1"/>
    <col min="776" max="777" width="8.6640625" style="2" customWidth="1"/>
    <col min="778" max="778" width="10.88671875" style="2" customWidth="1"/>
    <col min="779" max="786" width="8.6640625" style="2" customWidth="1"/>
    <col min="787" max="787" width="11.88671875" style="2" customWidth="1"/>
    <col min="788" max="1024" width="9.109375" style="2"/>
    <col min="1025" max="1025" width="5.6640625" style="2" customWidth="1"/>
    <col min="1026" max="1026" width="19.6640625" style="2" customWidth="1"/>
    <col min="1027" max="1027" width="24.5546875" style="2" customWidth="1"/>
    <col min="1028" max="1028" width="12.6640625" style="2" customWidth="1"/>
    <col min="1029" max="1029" width="13.33203125" style="2" customWidth="1"/>
    <col min="1030" max="1030" width="9.33203125" style="2" customWidth="1"/>
    <col min="1031" max="1031" width="9.6640625" style="2" customWidth="1"/>
    <col min="1032" max="1033" width="8.6640625" style="2" customWidth="1"/>
    <col min="1034" max="1034" width="10.88671875" style="2" customWidth="1"/>
    <col min="1035" max="1042" width="8.6640625" style="2" customWidth="1"/>
    <col min="1043" max="1043" width="11.88671875" style="2" customWidth="1"/>
    <col min="1044" max="1280" width="9.109375" style="2"/>
    <col min="1281" max="1281" width="5.6640625" style="2" customWidth="1"/>
    <col min="1282" max="1282" width="19.6640625" style="2" customWidth="1"/>
    <col min="1283" max="1283" width="24.5546875" style="2" customWidth="1"/>
    <col min="1284" max="1284" width="12.6640625" style="2" customWidth="1"/>
    <col min="1285" max="1285" width="13.33203125" style="2" customWidth="1"/>
    <col min="1286" max="1286" width="9.33203125" style="2" customWidth="1"/>
    <col min="1287" max="1287" width="9.6640625" style="2" customWidth="1"/>
    <col min="1288" max="1289" width="8.6640625" style="2" customWidth="1"/>
    <col min="1290" max="1290" width="10.88671875" style="2" customWidth="1"/>
    <col min="1291" max="1298" width="8.6640625" style="2" customWidth="1"/>
    <col min="1299" max="1299" width="11.88671875" style="2" customWidth="1"/>
    <col min="1300" max="1536" width="9.109375" style="2"/>
    <col min="1537" max="1537" width="5.6640625" style="2" customWidth="1"/>
    <col min="1538" max="1538" width="19.6640625" style="2" customWidth="1"/>
    <col min="1539" max="1539" width="24.5546875" style="2" customWidth="1"/>
    <col min="1540" max="1540" width="12.6640625" style="2" customWidth="1"/>
    <col min="1541" max="1541" width="13.33203125" style="2" customWidth="1"/>
    <col min="1542" max="1542" width="9.33203125" style="2" customWidth="1"/>
    <col min="1543" max="1543" width="9.6640625" style="2" customWidth="1"/>
    <col min="1544" max="1545" width="8.6640625" style="2" customWidth="1"/>
    <col min="1546" max="1546" width="10.88671875" style="2" customWidth="1"/>
    <col min="1547" max="1554" width="8.6640625" style="2" customWidth="1"/>
    <col min="1555" max="1555" width="11.88671875" style="2" customWidth="1"/>
    <col min="1556" max="1792" width="9.109375" style="2"/>
    <col min="1793" max="1793" width="5.6640625" style="2" customWidth="1"/>
    <col min="1794" max="1794" width="19.6640625" style="2" customWidth="1"/>
    <col min="1795" max="1795" width="24.5546875" style="2" customWidth="1"/>
    <col min="1796" max="1796" width="12.6640625" style="2" customWidth="1"/>
    <col min="1797" max="1797" width="13.33203125" style="2" customWidth="1"/>
    <col min="1798" max="1798" width="9.33203125" style="2" customWidth="1"/>
    <col min="1799" max="1799" width="9.6640625" style="2" customWidth="1"/>
    <col min="1800" max="1801" width="8.6640625" style="2" customWidth="1"/>
    <col min="1802" max="1802" width="10.88671875" style="2" customWidth="1"/>
    <col min="1803" max="1810" width="8.6640625" style="2" customWidth="1"/>
    <col min="1811" max="1811" width="11.88671875" style="2" customWidth="1"/>
    <col min="1812" max="2048" width="9.109375" style="2"/>
    <col min="2049" max="2049" width="5.6640625" style="2" customWidth="1"/>
    <col min="2050" max="2050" width="19.6640625" style="2" customWidth="1"/>
    <col min="2051" max="2051" width="24.5546875" style="2" customWidth="1"/>
    <col min="2052" max="2052" width="12.6640625" style="2" customWidth="1"/>
    <col min="2053" max="2053" width="13.33203125" style="2" customWidth="1"/>
    <col min="2054" max="2054" width="9.33203125" style="2" customWidth="1"/>
    <col min="2055" max="2055" width="9.6640625" style="2" customWidth="1"/>
    <col min="2056" max="2057" width="8.6640625" style="2" customWidth="1"/>
    <col min="2058" max="2058" width="10.88671875" style="2" customWidth="1"/>
    <col min="2059" max="2066" width="8.6640625" style="2" customWidth="1"/>
    <col min="2067" max="2067" width="11.88671875" style="2" customWidth="1"/>
    <col min="2068" max="2304" width="9.109375" style="2"/>
    <col min="2305" max="2305" width="5.6640625" style="2" customWidth="1"/>
    <col min="2306" max="2306" width="19.6640625" style="2" customWidth="1"/>
    <col min="2307" max="2307" width="24.5546875" style="2" customWidth="1"/>
    <col min="2308" max="2308" width="12.6640625" style="2" customWidth="1"/>
    <col min="2309" max="2309" width="13.33203125" style="2" customWidth="1"/>
    <col min="2310" max="2310" width="9.33203125" style="2" customWidth="1"/>
    <col min="2311" max="2311" width="9.6640625" style="2" customWidth="1"/>
    <col min="2312" max="2313" width="8.6640625" style="2" customWidth="1"/>
    <col min="2314" max="2314" width="10.88671875" style="2" customWidth="1"/>
    <col min="2315" max="2322" width="8.6640625" style="2" customWidth="1"/>
    <col min="2323" max="2323" width="11.88671875" style="2" customWidth="1"/>
    <col min="2324" max="2560" width="9.109375" style="2"/>
    <col min="2561" max="2561" width="5.6640625" style="2" customWidth="1"/>
    <col min="2562" max="2562" width="19.6640625" style="2" customWidth="1"/>
    <col min="2563" max="2563" width="24.5546875" style="2" customWidth="1"/>
    <col min="2564" max="2564" width="12.6640625" style="2" customWidth="1"/>
    <col min="2565" max="2565" width="13.33203125" style="2" customWidth="1"/>
    <col min="2566" max="2566" width="9.33203125" style="2" customWidth="1"/>
    <col min="2567" max="2567" width="9.6640625" style="2" customWidth="1"/>
    <col min="2568" max="2569" width="8.6640625" style="2" customWidth="1"/>
    <col min="2570" max="2570" width="10.88671875" style="2" customWidth="1"/>
    <col min="2571" max="2578" width="8.6640625" style="2" customWidth="1"/>
    <col min="2579" max="2579" width="11.88671875" style="2" customWidth="1"/>
    <col min="2580" max="2816" width="9.109375" style="2"/>
    <col min="2817" max="2817" width="5.6640625" style="2" customWidth="1"/>
    <col min="2818" max="2818" width="19.6640625" style="2" customWidth="1"/>
    <col min="2819" max="2819" width="24.5546875" style="2" customWidth="1"/>
    <col min="2820" max="2820" width="12.6640625" style="2" customWidth="1"/>
    <col min="2821" max="2821" width="13.33203125" style="2" customWidth="1"/>
    <col min="2822" max="2822" width="9.33203125" style="2" customWidth="1"/>
    <col min="2823" max="2823" width="9.6640625" style="2" customWidth="1"/>
    <col min="2824" max="2825" width="8.6640625" style="2" customWidth="1"/>
    <col min="2826" max="2826" width="10.88671875" style="2" customWidth="1"/>
    <col min="2827" max="2834" width="8.6640625" style="2" customWidth="1"/>
    <col min="2835" max="2835" width="11.88671875" style="2" customWidth="1"/>
    <col min="2836" max="3072" width="9.109375" style="2"/>
    <col min="3073" max="3073" width="5.6640625" style="2" customWidth="1"/>
    <col min="3074" max="3074" width="19.6640625" style="2" customWidth="1"/>
    <col min="3075" max="3075" width="24.5546875" style="2" customWidth="1"/>
    <col min="3076" max="3076" width="12.6640625" style="2" customWidth="1"/>
    <col min="3077" max="3077" width="13.33203125" style="2" customWidth="1"/>
    <col min="3078" max="3078" width="9.33203125" style="2" customWidth="1"/>
    <col min="3079" max="3079" width="9.6640625" style="2" customWidth="1"/>
    <col min="3080" max="3081" width="8.6640625" style="2" customWidth="1"/>
    <col min="3082" max="3082" width="10.88671875" style="2" customWidth="1"/>
    <col min="3083" max="3090" width="8.6640625" style="2" customWidth="1"/>
    <col min="3091" max="3091" width="11.88671875" style="2" customWidth="1"/>
    <col min="3092" max="3328" width="9.109375" style="2"/>
    <col min="3329" max="3329" width="5.6640625" style="2" customWidth="1"/>
    <col min="3330" max="3330" width="19.6640625" style="2" customWidth="1"/>
    <col min="3331" max="3331" width="24.5546875" style="2" customWidth="1"/>
    <col min="3332" max="3332" width="12.6640625" style="2" customWidth="1"/>
    <col min="3333" max="3333" width="13.33203125" style="2" customWidth="1"/>
    <col min="3334" max="3334" width="9.33203125" style="2" customWidth="1"/>
    <col min="3335" max="3335" width="9.6640625" style="2" customWidth="1"/>
    <col min="3336" max="3337" width="8.6640625" style="2" customWidth="1"/>
    <col min="3338" max="3338" width="10.88671875" style="2" customWidth="1"/>
    <col min="3339" max="3346" width="8.6640625" style="2" customWidth="1"/>
    <col min="3347" max="3347" width="11.88671875" style="2" customWidth="1"/>
    <col min="3348" max="3584" width="9.109375" style="2"/>
    <col min="3585" max="3585" width="5.6640625" style="2" customWidth="1"/>
    <col min="3586" max="3586" width="19.6640625" style="2" customWidth="1"/>
    <col min="3587" max="3587" width="24.5546875" style="2" customWidth="1"/>
    <col min="3588" max="3588" width="12.6640625" style="2" customWidth="1"/>
    <col min="3589" max="3589" width="13.33203125" style="2" customWidth="1"/>
    <col min="3590" max="3590" width="9.33203125" style="2" customWidth="1"/>
    <col min="3591" max="3591" width="9.6640625" style="2" customWidth="1"/>
    <col min="3592" max="3593" width="8.6640625" style="2" customWidth="1"/>
    <col min="3594" max="3594" width="10.88671875" style="2" customWidth="1"/>
    <col min="3595" max="3602" width="8.6640625" style="2" customWidth="1"/>
    <col min="3603" max="3603" width="11.88671875" style="2" customWidth="1"/>
    <col min="3604" max="3840" width="9.109375" style="2"/>
    <col min="3841" max="3841" width="5.6640625" style="2" customWidth="1"/>
    <col min="3842" max="3842" width="19.6640625" style="2" customWidth="1"/>
    <col min="3843" max="3843" width="24.5546875" style="2" customWidth="1"/>
    <col min="3844" max="3844" width="12.6640625" style="2" customWidth="1"/>
    <col min="3845" max="3845" width="13.33203125" style="2" customWidth="1"/>
    <col min="3846" max="3846" width="9.33203125" style="2" customWidth="1"/>
    <col min="3847" max="3847" width="9.6640625" style="2" customWidth="1"/>
    <col min="3848" max="3849" width="8.6640625" style="2" customWidth="1"/>
    <col min="3850" max="3850" width="10.88671875" style="2" customWidth="1"/>
    <col min="3851" max="3858" width="8.6640625" style="2" customWidth="1"/>
    <col min="3859" max="3859" width="11.88671875" style="2" customWidth="1"/>
    <col min="3860" max="4096" width="9.109375" style="2"/>
    <col min="4097" max="4097" width="5.6640625" style="2" customWidth="1"/>
    <col min="4098" max="4098" width="19.6640625" style="2" customWidth="1"/>
    <col min="4099" max="4099" width="24.5546875" style="2" customWidth="1"/>
    <col min="4100" max="4100" width="12.6640625" style="2" customWidth="1"/>
    <col min="4101" max="4101" width="13.33203125" style="2" customWidth="1"/>
    <col min="4102" max="4102" width="9.33203125" style="2" customWidth="1"/>
    <col min="4103" max="4103" width="9.6640625" style="2" customWidth="1"/>
    <col min="4104" max="4105" width="8.6640625" style="2" customWidth="1"/>
    <col min="4106" max="4106" width="10.88671875" style="2" customWidth="1"/>
    <col min="4107" max="4114" width="8.6640625" style="2" customWidth="1"/>
    <col min="4115" max="4115" width="11.88671875" style="2" customWidth="1"/>
    <col min="4116" max="4352" width="9.109375" style="2"/>
    <col min="4353" max="4353" width="5.6640625" style="2" customWidth="1"/>
    <col min="4354" max="4354" width="19.6640625" style="2" customWidth="1"/>
    <col min="4355" max="4355" width="24.5546875" style="2" customWidth="1"/>
    <col min="4356" max="4356" width="12.6640625" style="2" customWidth="1"/>
    <col min="4357" max="4357" width="13.33203125" style="2" customWidth="1"/>
    <col min="4358" max="4358" width="9.33203125" style="2" customWidth="1"/>
    <col min="4359" max="4359" width="9.6640625" style="2" customWidth="1"/>
    <col min="4360" max="4361" width="8.6640625" style="2" customWidth="1"/>
    <col min="4362" max="4362" width="10.88671875" style="2" customWidth="1"/>
    <col min="4363" max="4370" width="8.6640625" style="2" customWidth="1"/>
    <col min="4371" max="4371" width="11.88671875" style="2" customWidth="1"/>
    <col min="4372" max="4608" width="9.109375" style="2"/>
    <col min="4609" max="4609" width="5.6640625" style="2" customWidth="1"/>
    <col min="4610" max="4610" width="19.6640625" style="2" customWidth="1"/>
    <col min="4611" max="4611" width="24.5546875" style="2" customWidth="1"/>
    <col min="4612" max="4612" width="12.6640625" style="2" customWidth="1"/>
    <col min="4613" max="4613" width="13.33203125" style="2" customWidth="1"/>
    <col min="4614" max="4614" width="9.33203125" style="2" customWidth="1"/>
    <col min="4615" max="4615" width="9.6640625" style="2" customWidth="1"/>
    <col min="4616" max="4617" width="8.6640625" style="2" customWidth="1"/>
    <col min="4618" max="4618" width="10.88671875" style="2" customWidth="1"/>
    <col min="4619" max="4626" width="8.6640625" style="2" customWidth="1"/>
    <col min="4627" max="4627" width="11.88671875" style="2" customWidth="1"/>
    <col min="4628" max="4864" width="9.109375" style="2"/>
    <col min="4865" max="4865" width="5.6640625" style="2" customWidth="1"/>
    <col min="4866" max="4866" width="19.6640625" style="2" customWidth="1"/>
    <col min="4867" max="4867" width="24.5546875" style="2" customWidth="1"/>
    <col min="4868" max="4868" width="12.6640625" style="2" customWidth="1"/>
    <col min="4869" max="4869" width="13.33203125" style="2" customWidth="1"/>
    <col min="4870" max="4870" width="9.33203125" style="2" customWidth="1"/>
    <col min="4871" max="4871" width="9.6640625" style="2" customWidth="1"/>
    <col min="4872" max="4873" width="8.6640625" style="2" customWidth="1"/>
    <col min="4874" max="4874" width="10.88671875" style="2" customWidth="1"/>
    <col min="4875" max="4882" width="8.6640625" style="2" customWidth="1"/>
    <col min="4883" max="4883" width="11.88671875" style="2" customWidth="1"/>
    <col min="4884" max="5120" width="9.109375" style="2"/>
    <col min="5121" max="5121" width="5.6640625" style="2" customWidth="1"/>
    <col min="5122" max="5122" width="19.6640625" style="2" customWidth="1"/>
    <col min="5123" max="5123" width="24.5546875" style="2" customWidth="1"/>
    <col min="5124" max="5124" width="12.6640625" style="2" customWidth="1"/>
    <col min="5125" max="5125" width="13.33203125" style="2" customWidth="1"/>
    <col min="5126" max="5126" width="9.33203125" style="2" customWidth="1"/>
    <col min="5127" max="5127" width="9.6640625" style="2" customWidth="1"/>
    <col min="5128" max="5129" width="8.6640625" style="2" customWidth="1"/>
    <col min="5130" max="5130" width="10.88671875" style="2" customWidth="1"/>
    <col min="5131" max="5138" width="8.6640625" style="2" customWidth="1"/>
    <col min="5139" max="5139" width="11.88671875" style="2" customWidth="1"/>
    <col min="5140" max="5376" width="9.109375" style="2"/>
    <col min="5377" max="5377" width="5.6640625" style="2" customWidth="1"/>
    <col min="5378" max="5378" width="19.6640625" style="2" customWidth="1"/>
    <col min="5379" max="5379" width="24.5546875" style="2" customWidth="1"/>
    <col min="5380" max="5380" width="12.6640625" style="2" customWidth="1"/>
    <col min="5381" max="5381" width="13.33203125" style="2" customWidth="1"/>
    <col min="5382" max="5382" width="9.33203125" style="2" customWidth="1"/>
    <col min="5383" max="5383" width="9.6640625" style="2" customWidth="1"/>
    <col min="5384" max="5385" width="8.6640625" style="2" customWidth="1"/>
    <col min="5386" max="5386" width="10.88671875" style="2" customWidth="1"/>
    <col min="5387" max="5394" width="8.6640625" style="2" customWidth="1"/>
    <col min="5395" max="5395" width="11.88671875" style="2" customWidth="1"/>
    <col min="5396" max="5632" width="9.109375" style="2"/>
    <col min="5633" max="5633" width="5.6640625" style="2" customWidth="1"/>
    <col min="5634" max="5634" width="19.6640625" style="2" customWidth="1"/>
    <col min="5635" max="5635" width="24.5546875" style="2" customWidth="1"/>
    <col min="5636" max="5636" width="12.6640625" style="2" customWidth="1"/>
    <col min="5637" max="5637" width="13.33203125" style="2" customWidth="1"/>
    <col min="5638" max="5638" width="9.33203125" style="2" customWidth="1"/>
    <col min="5639" max="5639" width="9.6640625" style="2" customWidth="1"/>
    <col min="5640" max="5641" width="8.6640625" style="2" customWidth="1"/>
    <col min="5642" max="5642" width="10.88671875" style="2" customWidth="1"/>
    <col min="5643" max="5650" width="8.6640625" style="2" customWidth="1"/>
    <col min="5651" max="5651" width="11.88671875" style="2" customWidth="1"/>
    <col min="5652" max="5888" width="9.109375" style="2"/>
    <col min="5889" max="5889" width="5.6640625" style="2" customWidth="1"/>
    <col min="5890" max="5890" width="19.6640625" style="2" customWidth="1"/>
    <col min="5891" max="5891" width="24.5546875" style="2" customWidth="1"/>
    <col min="5892" max="5892" width="12.6640625" style="2" customWidth="1"/>
    <col min="5893" max="5893" width="13.33203125" style="2" customWidth="1"/>
    <col min="5894" max="5894" width="9.33203125" style="2" customWidth="1"/>
    <col min="5895" max="5895" width="9.6640625" style="2" customWidth="1"/>
    <col min="5896" max="5897" width="8.6640625" style="2" customWidth="1"/>
    <col min="5898" max="5898" width="10.88671875" style="2" customWidth="1"/>
    <col min="5899" max="5906" width="8.6640625" style="2" customWidth="1"/>
    <col min="5907" max="5907" width="11.88671875" style="2" customWidth="1"/>
    <col min="5908" max="6144" width="9.109375" style="2"/>
    <col min="6145" max="6145" width="5.6640625" style="2" customWidth="1"/>
    <col min="6146" max="6146" width="19.6640625" style="2" customWidth="1"/>
    <col min="6147" max="6147" width="24.5546875" style="2" customWidth="1"/>
    <col min="6148" max="6148" width="12.6640625" style="2" customWidth="1"/>
    <col min="6149" max="6149" width="13.33203125" style="2" customWidth="1"/>
    <col min="6150" max="6150" width="9.33203125" style="2" customWidth="1"/>
    <col min="6151" max="6151" width="9.6640625" style="2" customWidth="1"/>
    <col min="6152" max="6153" width="8.6640625" style="2" customWidth="1"/>
    <col min="6154" max="6154" width="10.88671875" style="2" customWidth="1"/>
    <col min="6155" max="6162" width="8.6640625" style="2" customWidth="1"/>
    <col min="6163" max="6163" width="11.88671875" style="2" customWidth="1"/>
    <col min="6164" max="6400" width="9.109375" style="2"/>
    <col min="6401" max="6401" width="5.6640625" style="2" customWidth="1"/>
    <col min="6402" max="6402" width="19.6640625" style="2" customWidth="1"/>
    <col min="6403" max="6403" width="24.5546875" style="2" customWidth="1"/>
    <col min="6404" max="6404" width="12.6640625" style="2" customWidth="1"/>
    <col min="6405" max="6405" width="13.33203125" style="2" customWidth="1"/>
    <col min="6406" max="6406" width="9.33203125" style="2" customWidth="1"/>
    <col min="6407" max="6407" width="9.6640625" style="2" customWidth="1"/>
    <col min="6408" max="6409" width="8.6640625" style="2" customWidth="1"/>
    <col min="6410" max="6410" width="10.88671875" style="2" customWidth="1"/>
    <col min="6411" max="6418" width="8.6640625" style="2" customWidth="1"/>
    <col min="6419" max="6419" width="11.88671875" style="2" customWidth="1"/>
    <col min="6420" max="6656" width="9.109375" style="2"/>
    <col min="6657" max="6657" width="5.6640625" style="2" customWidth="1"/>
    <col min="6658" max="6658" width="19.6640625" style="2" customWidth="1"/>
    <col min="6659" max="6659" width="24.5546875" style="2" customWidth="1"/>
    <col min="6660" max="6660" width="12.6640625" style="2" customWidth="1"/>
    <col min="6661" max="6661" width="13.33203125" style="2" customWidth="1"/>
    <col min="6662" max="6662" width="9.33203125" style="2" customWidth="1"/>
    <col min="6663" max="6663" width="9.6640625" style="2" customWidth="1"/>
    <col min="6664" max="6665" width="8.6640625" style="2" customWidth="1"/>
    <col min="6666" max="6666" width="10.88671875" style="2" customWidth="1"/>
    <col min="6667" max="6674" width="8.6640625" style="2" customWidth="1"/>
    <col min="6675" max="6675" width="11.88671875" style="2" customWidth="1"/>
    <col min="6676" max="6912" width="9.109375" style="2"/>
    <col min="6913" max="6913" width="5.6640625" style="2" customWidth="1"/>
    <col min="6914" max="6914" width="19.6640625" style="2" customWidth="1"/>
    <col min="6915" max="6915" width="24.5546875" style="2" customWidth="1"/>
    <col min="6916" max="6916" width="12.6640625" style="2" customWidth="1"/>
    <col min="6917" max="6917" width="13.33203125" style="2" customWidth="1"/>
    <col min="6918" max="6918" width="9.33203125" style="2" customWidth="1"/>
    <col min="6919" max="6919" width="9.6640625" style="2" customWidth="1"/>
    <col min="6920" max="6921" width="8.6640625" style="2" customWidth="1"/>
    <col min="6922" max="6922" width="10.88671875" style="2" customWidth="1"/>
    <col min="6923" max="6930" width="8.6640625" style="2" customWidth="1"/>
    <col min="6931" max="6931" width="11.88671875" style="2" customWidth="1"/>
    <col min="6932" max="7168" width="9.109375" style="2"/>
    <col min="7169" max="7169" width="5.6640625" style="2" customWidth="1"/>
    <col min="7170" max="7170" width="19.6640625" style="2" customWidth="1"/>
    <col min="7171" max="7171" width="24.5546875" style="2" customWidth="1"/>
    <col min="7172" max="7172" width="12.6640625" style="2" customWidth="1"/>
    <col min="7173" max="7173" width="13.33203125" style="2" customWidth="1"/>
    <col min="7174" max="7174" width="9.33203125" style="2" customWidth="1"/>
    <col min="7175" max="7175" width="9.6640625" style="2" customWidth="1"/>
    <col min="7176" max="7177" width="8.6640625" style="2" customWidth="1"/>
    <col min="7178" max="7178" width="10.88671875" style="2" customWidth="1"/>
    <col min="7179" max="7186" width="8.6640625" style="2" customWidth="1"/>
    <col min="7187" max="7187" width="11.88671875" style="2" customWidth="1"/>
    <col min="7188" max="7424" width="9.109375" style="2"/>
    <col min="7425" max="7425" width="5.6640625" style="2" customWidth="1"/>
    <col min="7426" max="7426" width="19.6640625" style="2" customWidth="1"/>
    <col min="7427" max="7427" width="24.5546875" style="2" customWidth="1"/>
    <col min="7428" max="7428" width="12.6640625" style="2" customWidth="1"/>
    <col min="7429" max="7429" width="13.33203125" style="2" customWidth="1"/>
    <col min="7430" max="7430" width="9.33203125" style="2" customWidth="1"/>
    <col min="7431" max="7431" width="9.6640625" style="2" customWidth="1"/>
    <col min="7432" max="7433" width="8.6640625" style="2" customWidth="1"/>
    <col min="7434" max="7434" width="10.88671875" style="2" customWidth="1"/>
    <col min="7435" max="7442" width="8.6640625" style="2" customWidth="1"/>
    <col min="7443" max="7443" width="11.88671875" style="2" customWidth="1"/>
    <col min="7444" max="7680" width="9.109375" style="2"/>
    <col min="7681" max="7681" width="5.6640625" style="2" customWidth="1"/>
    <col min="7682" max="7682" width="19.6640625" style="2" customWidth="1"/>
    <col min="7683" max="7683" width="24.5546875" style="2" customWidth="1"/>
    <col min="7684" max="7684" width="12.6640625" style="2" customWidth="1"/>
    <col min="7685" max="7685" width="13.33203125" style="2" customWidth="1"/>
    <col min="7686" max="7686" width="9.33203125" style="2" customWidth="1"/>
    <col min="7687" max="7687" width="9.6640625" style="2" customWidth="1"/>
    <col min="7688" max="7689" width="8.6640625" style="2" customWidth="1"/>
    <col min="7690" max="7690" width="10.88671875" style="2" customWidth="1"/>
    <col min="7691" max="7698" width="8.6640625" style="2" customWidth="1"/>
    <col min="7699" max="7699" width="11.88671875" style="2" customWidth="1"/>
    <col min="7700" max="7936" width="9.109375" style="2"/>
    <col min="7937" max="7937" width="5.6640625" style="2" customWidth="1"/>
    <col min="7938" max="7938" width="19.6640625" style="2" customWidth="1"/>
    <col min="7939" max="7939" width="24.5546875" style="2" customWidth="1"/>
    <col min="7940" max="7940" width="12.6640625" style="2" customWidth="1"/>
    <col min="7941" max="7941" width="13.33203125" style="2" customWidth="1"/>
    <col min="7942" max="7942" width="9.33203125" style="2" customWidth="1"/>
    <col min="7943" max="7943" width="9.6640625" style="2" customWidth="1"/>
    <col min="7944" max="7945" width="8.6640625" style="2" customWidth="1"/>
    <col min="7946" max="7946" width="10.88671875" style="2" customWidth="1"/>
    <col min="7947" max="7954" width="8.6640625" style="2" customWidth="1"/>
    <col min="7955" max="7955" width="11.88671875" style="2" customWidth="1"/>
    <col min="7956" max="8192" width="9.109375" style="2"/>
    <col min="8193" max="8193" width="5.6640625" style="2" customWidth="1"/>
    <col min="8194" max="8194" width="19.6640625" style="2" customWidth="1"/>
    <col min="8195" max="8195" width="24.5546875" style="2" customWidth="1"/>
    <col min="8196" max="8196" width="12.6640625" style="2" customWidth="1"/>
    <col min="8197" max="8197" width="13.33203125" style="2" customWidth="1"/>
    <col min="8198" max="8198" width="9.33203125" style="2" customWidth="1"/>
    <col min="8199" max="8199" width="9.6640625" style="2" customWidth="1"/>
    <col min="8200" max="8201" width="8.6640625" style="2" customWidth="1"/>
    <col min="8202" max="8202" width="10.88671875" style="2" customWidth="1"/>
    <col min="8203" max="8210" width="8.6640625" style="2" customWidth="1"/>
    <col min="8211" max="8211" width="11.88671875" style="2" customWidth="1"/>
    <col min="8212" max="8448" width="9.109375" style="2"/>
    <col min="8449" max="8449" width="5.6640625" style="2" customWidth="1"/>
    <col min="8450" max="8450" width="19.6640625" style="2" customWidth="1"/>
    <col min="8451" max="8451" width="24.5546875" style="2" customWidth="1"/>
    <col min="8452" max="8452" width="12.6640625" style="2" customWidth="1"/>
    <col min="8453" max="8453" width="13.33203125" style="2" customWidth="1"/>
    <col min="8454" max="8454" width="9.33203125" style="2" customWidth="1"/>
    <col min="8455" max="8455" width="9.6640625" style="2" customWidth="1"/>
    <col min="8456" max="8457" width="8.6640625" style="2" customWidth="1"/>
    <col min="8458" max="8458" width="10.88671875" style="2" customWidth="1"/>
    <col min="8459" max="8466" width="8.6640625" style="2" customWidth="1"/>
    <col min="8467" max="8467" width="11.88671875" style="2" customWidth="1"/>
    <col min="8468" max="8704" width="9.109375" style="2"/>
    <col min="8705" max="8705" width="5.6640625" style="2" customWidth="1"/>
    <col min="8706" max="8706" width="19.6640625" style="2" customWidth="1"/>
    <col min="8707" max="8707" width="24.5546875" style="2" customWidth="1"/>
    <col min="8708" max="8708" width="12.6640625" style="2" customWidth="1"/>
    <col min="8709" max="8709" width="13.33203125" style="2" customWidth="1"/>
    <col min="8710" max="8710" width="9.33203125" style="2" customWidth="1"/>
    <col min="8711" max="8711" width="9.6640625" style="2" customWidth="1"/>
    <col min="8712" max="8713" width="8.6640625" style="2" customWidth="1"/>
    <col min="8714" max="8714" width="10.88671875" style="2" customWidth="1"/>
    <col min="8715" max="8722" width="8.6640625" style="2" customWidth="1"/>
    <col min="8723" max="8723" width="11.88671875" style="2" customWidth="1"/>
    <col min="8724" max="8960" width="9.109375" style="2"/>
    <col min="8961" max="8961" width="5.6640625" style="2" customWidth="1"/>
    <col min="8962" max="8962" width="19.6640625" style="2" customWidth="1"/>
    <col min="8963" max="8963" width="24.5546875" style="2" customWidth="1"/>
    <col min="8964" max="8964" width="12.6640625" style="2" customWidth="1"/>
    <col min="8965" max="8965" width="13.33203125" style="2" customWidth="1"/>
    <col min="8966" max="8966" width="9.33203125" style="2" customWidth="1"/>
    <col min="8967" max="8967" width="9.6640625" style="2" customWidth="1"/>
    <col min="8968" max="8969" width="8.6640625" style="2" customWidth="1"/>
    <col min="8970" max="8970" width="10.88671875" style="2" customWidth="1"/>
    <col min="8971" max="8978" width="8.6640625" style="2" customWidth="1"/>
    <col min="8979" max="8979" width="11.88671875" style="2" customWidth="1"/>
    <col min="8980" max="9216" width="9.109375" style="2"/>
    <col min="9217" max="9217" width="5.6640625" style="2" customWidth="1"/>
    <col min="9218" max="9218" width="19.6640625" style="2" customWidth="1"/>
    <col min="9219" max="9219" width="24.5546875" style="2" customWidth="1"/>
    <col min="9220" max="9220" width="12.6640625" style="2" customWidth="1"/>
    <col min="9221" max="9221" width="13.33203125" style="2" customWidth="1"/>
    <col min="9222" max="9222" width="9.33203125" style="2" customWidth="1"/>
    <col min="9223" max="9223" width="9.6640625" style="2" customWidth="1"/>
    <col min="9224" max="9225" width="8.6640625" style="2" customWidth="1"/>
    <col min="9226" max="9226" width="10.88671875" style="2" customWidth="1"/>
    <col min="9227" max="9234" width="8.6640625" style="2" customWidth="1"/>
    <col min="9235" max="9235" width="11.88671875" style="2" customWidth="1"/>
    <col min="9236" max="9472" width="9.109375" style="2"/>
    <col min="9473" max="9473" width="5.6640625" style="2" customWidth="1"/>
    <col min="9474" max="9474" width="19.6640625" style="2" customWidth="1"/>
    <col min="9475" max="9475" width="24.5546875" style="2" customWidth="1"/>
    <col min="9476" max="9476" width="12.6640625" style="2" customWidth="1"/>
    <col min="9477" max="9477" width="13.33203125" style="2" customWidth="1"/>
    <col min="9478" max="9478" width="9.33203125" style="2" customWidth="1"/>
    <col min="9479" max="9479" width="9.6640625" style="2" customWidth="1"/>
    <col min="9480" max="9481" width="8.6640625" style="2" customWidth="1"/>
    <col min="9482" max="9482" width="10.88671875" style="2" customWidth="1"/>
    <col min="9483" max="9490" width="8.6640625" style="2" customWidth="1"/>
    <col min="9491" max="9491" width="11.88671875" style="2" customWidth="1"/>
    <col min="9492" max="9728" width="9.109375" style="2"/>
    <col min="9729" max="9729" width="5.6640625" style="2" customWidth="1"/>
    <col min="9730" max="9730" width="19.6640625" style="2" customWidth="1"/>
    <col min="9731" max="9731" width="24.5546875" style="2" customWidth="1"/>
    <col min="9732" max="9732" width="12.6640625" style="2" customWidth="1"/>
    <col min="9733" max="9733" width="13.33203125" style="2" customWidth="1"/>
    <col min="9734" max="9734" width="9.33203125" style="2" customWidth="1"/>
    <col min="9735" max="9735" width="9.6640625" style="2" customWidth="1"/>
    <col min="9736" max="9737" width="8.6640625" style="2" customWidth="1"/>
    <col min="9738" max="9738" width="10.88671875" style="2" customWidth="1"/>
    <col min="9739" max="9746" width="8.6640625" style="2" customWidth="1"/>
    <col min="9747" max="9747" width="11.88671875" style="2" customWidth="1"/>
    <col min="9748" max="9984" width="9.109375" style="2"/>
    <col min="9985" max="9985" width="5.6640625" style="2" customWidth="1"/>
    <col min="9986" max="9986" width="19.6640625" style="2" customWidth="1"/>
    <col min="9987" max="9987" width="24.5546875" style="2" customWidth="1"/>
    <col min="9988" max="9988" width="12.6640625" style="2" customWidth="1"/>
    <col min="9989" max="9989" width="13.33203125" style="2" customWidth="1"/>
    <col min="9990" max="9990" width="9.33203125" style="2" customWidth="1"/>
    <col min="9991" max="9991" width="9.6640625" style="2" customWidth="1"/>
    <col min="9992" max="9993" width="8.6640625" style="2" customWidth="1"/>
    <col min="9994" max="9994" width="10.88671875" style="2" customWidth="1"/>
    <col min="9995" max="10002" width="8.6640625" style="2" customWidth="1"/>
    <col min="10003" max="10003" width="11.88671875" style="2" customWidth="1"/>
    <col min="10004" max="10240" width="9.109375" style="2"/>
    <col min="10241" max="10241" width="5.6640625" style="2" customWidth="1"/>
    <col min="10242" max="10242" width="19.6640625" style="2" customWidth="1"/>
    <col min="10243" max="10243" width="24.5546875" style="2" customWidth="1"/>
    <col min="10244" max="10244" width="12.6640625" style="2" customWidth="1"/>
    <col min="10245" max="10245" width="13.33203125" style="2" customWidth="1"/>
    <col min="10246" max="10246" width="9.33203125" style="2" customWidth="1"/>
    <col min="10247" max="10247" width="9.6640625" style="2" customWidth="1"/>
    <col min="10248" max="10249" width="8.6640625" style="2" customWidth="1"/>
    <col min="10250" max="10250" width="10.88671875" style="2" customWidth="1"/>
    <col min="10251" max="10258" width="8.6640625" style="2" customWidth="1"/>
    <col min="10259" max="10259" width="11.88671875" style="2" customWidth="1"/>
    <col min="10260" max="10496" width="9.109375" style="2"/>
    <col min="10497" max="10497" width="5.6640625" style="2" customWidth="1"/>
    <col min="10498" max="10498" width="19.6640625" style="2" customWidth="1"/>
    <col min="10499" max="10499" width="24.5546875" style="2" customWidth="1"/>
    <col min="10500" max="10500" width="12.6640625" style="2" customWidth="1"/>
    <col min="10501" max="10501" width="13.33203125" style="2" customWidth="1"/>
    <col min="10502" max="10502" width="9.33203125" style="2" customWidth="1"/>
    <col min="10503" max="10503" width="9.6640625" style="2" customWidth="1"/>
    <col min="10504" max="10505" width="8.6640625" style="2" customWidth="1"/>
    <col min="10506" max="10506" width="10.88671875" style="2" customWidth="1"/>
    <col min="10507" max="10514" width="8.6640625" style="2" customWidth="1"/>
    <col min="10515" max="10515" width="11.88671875" style="2" customWidth="1"/>
    <col min="10516" max="10752" width="9.109375" style="2"/>
    <col min="10753" max="10753" width="5.6640625" style="2" customWidth="1"/>
    <col min="10754" max="10754" width="19.6640625" style="2" customWidth="1"/>
    <col min="10755" max="10755" width="24.5546875" style="2" customWidth="1"/>
    <col min="10756" max="10756" width="12.6640625" style="2" customWidth="1"/>
    <col min="10757" max="10757" width="13.33203125" style="2" customWidth="1"/>
    <col min="10758" max="10758" width="9.33203125" style="2" customWidth="1"/>
    <col min="10759" max="10759" width="9.6640625" style="2" customWidth="1"/>
    <col min="10760" max="10761" width="8.6640625" style="2" customWidth="1"/>
    <col min="10762" max="10762" width="10.88671875" style="2" customWidth="1"/>
    <col min="10763" max="10770" width="8.6640625" style="2" customWidth="1"/>
    <col min="10771" max="10771" width="11.88671875" style="2" customWidth="1"/>
    <col min="10772" max="11008" width="9.109375" style="2"/>
    <col min="11009" max="11009" width="5.6640625" style="2" customWidth="1"/>
    <col min="11010" max="11010" width="19.6640625" style="2" customWidth="1"/>
    <col min="11011" max="11011" width="24.5546875" style="2" customWidth="1"/>
    <col min="11012" max="11012" width="12.6640625" style="2" customWidth="1"/>
    <col min="11013" max="11013" width="13.33203125" style="2" customWidth="1"/>
    <col min="11014" max="11014" width="9.33203125" style="2" customWidth="1"/>
    <col min="11015" max="11015" width="9.6640625" style="2" customWidth="1"/>
    <col min="11016" max="11017" width="8.6640625" style="2" customWidth="1"/>
    <col min="11018" max="11018" width="10.88671875" style="2" customWidth="1"/>
    <col min="11019" max="11026" width="8.6640625" style="2" customWidth="1"/>
    <col min="11027" max="11027" width="11.88671875" style="2" customWidth="1"/>
    <col min="11028" max="11264" width="9.109375" style="2"/>
    <col min="11265" max="11265" width="5.6640625" style="2" customWidth="1"/>
    <col min="11266" max="11266" width="19.6640625" style="2" customWidth="1"/>
    <col min="11267" max="11267" width="24.5546875" style="2" customWidth="1"/>
    <col min="11268" max="11268" width="12.6640625" style="2" customWidth="1"/>
    <col min="11269" max="11269" width="13.33203125" style="2" customWidth="1"/>
    <col min="11270" max="11270" width="9.33203125" style="2" customWidth="1"/>
    <col min="11271" max="11271" width="9.6640625" style="2" customWidth="1"/>
    <col min="11272" max="11273" width="8.6640625" style="2" customWidth="1"/>
    <col min="11274" max="11274" width="10.88671875" style="2" customWidth="1"/>
    <col min="11275" max="11282" width="8.6640625" style="2" customWidth="1"/>
    <col min="11283" max="11283" width="11.88671875" style="2" customWidth="1"/>
    <col min="11284" max="11520" width="9.109375" style="2"/>
    <col min="11521" max="11521" width="5.6640625" style="2" customWidth="1"/>
    <col min="11522" max="11522" width="19.6640625" style="2" customWidth="1"/>
    <col min="11523" max="11523" width="24.5546875" style="2" customWidth="1"/>
    <col min="11524" max="11524" width="12.6640625" style="2" customWidth="1"/>
    <col min="11525" max="11525" width="13.33203125" style="2" customWidth="1"/>
    <col min="11526" max="11526" width="9.33203125" style="2" customWidth="1"/>
    <col min="11527" max="11527" width="9.6640625" style="2" customWidth="1"/>
    <col min="11528" max="11529" width="8.6640625" style="2" customWidth="1"/>
    <col min="11530" max="11530" width="10.88671875" style="2" customWidth="1"/>
    <col min="11531" max="11538" width="8.6640625" style="2" customWidth="1"/>
    <col min="11539" max="11539" width="11.88671875" style="2" customWidth="1"/>
    <col min="11540" max="11776" width="9.109375" style="2"/>
    <col min="11777" max="11777" width="5.6640625" style="2" customWidth="1"/>
    <col min="11778" max="11778" width="19.6640625" style="2" customWidth="1"/>
    <col min="11779" max="11779" width="24.5546875" style="2" customWidth="1"/>
    <col min="11780" max="11780" width="12.6640625" style="2" customWidth="1"/>
    <col min="11781" max="11781" width="13.33203125" style="2" customWidth="1"/>
    <col min="11782" max="11782" width="9.33203125" style="2" customWidth="1"/>
    <col min="11783" max="11783" width="9.6640625" style="2" customWidth="1"/>
    <col min="11784" max="11785" width="8.6640625" style="2" customWidth="1"/>
    <col min="11786" max="11786" width="10.88671875" style="2" customWidth="1"/>
    <col min="11787" max="11794" width="8.6640625" style="2" customWidth="1"/>
    <col min="11795" max="11795" width="11.88671875" style="2" customWidth="1"/>
    <col min="11796" max="12032" width="9.109375" style="2"/>
    <col min="12033" max="12033" width="5.6640625" style="2" customWidth="1"/>
    <col min="12034" max="12034" width="19.6640625" style="2" customWidth="1"/>
    <col min="12035" max="12035" width="24.5546875" style="2" customWidth="1"/>
    <col min="12036" max="12036" width="12.6640625" style="2" customWidth="1"/>
    <col min="12037" max="12037" width="13.33203125" style="2" customWidth="1"/>
    <col min="12038" max="12038" width="9.33203125" style="2" customWidth="1"/>
    <col min="12039" max="12039" width="9.6640625" style="2" customWidth="1"/>
    <col min="12040" max="12041" width="8.6640625" style="2" customWidth="1"/>
    <col min="12042" max="12042" width="10.88671875" style="2" customWidth="1"/>
    <col min="12043" max="12050" width="8.6640625" style="2" customWidth="1"/>
    <col min="12051" max="12051" width="11.88671875" style="2" customWidth="1"/>
    <col min="12052" max="12288" width="9.109375" style="2"/>
    <col min="12289" max="12289" width="5.6640625" style="2" customWidth="1"/>
    <col min="12290" max="12290" width="19.6640625" style="2" customWidth="1"/>
    <col min="12291" max="12291" width="24.5546875" style="2" customWidth="1"/>
    <col min="12292" max="12292" width="12.6640625" style="2" customWidth="1"/>
    <col min="12293" max="12293" width="13.33203125" style="2" customWidth="1"/>
    <col min="12294" max="12294" width="9.33203125" style="2" customWidth="1"/>
    <col min="12295" max="12295" width="9.6640625" style="2" customWidth="1"/>
    <col min="12296" max="12297" width="8.6640625" style="2" customWidth="1"/>
    <col min="12298" max="12298" width="10.88671875" style="2" customWidth="1"/>
    <col min="12299" max="12306" width="8.6640625" style="2" customWidth="1"/>
    <col min="12307" max="12307" width="11.88671875" style="2" customWidth="1"/>
    <col min="12308" max="12544" width="9.109375" style="2"/>
    <col min="12545" max="12545" width="5.6640625" style="2" customWidth="1"/>
    <col min="12546" max="12546" width="19.6640625" style="2" customWidth="1"/>
    <col min="12547" max="12547" width="24.5546875" style="2" customWidth="1"/>
    <col min="12548" max="12548" width="12.6640625" style="2" customWidth="1"/>
    <col min="12549" max="12549" width="13.33203125" style="2" customWidth="1"/>
    <col min="12550" max="12550" width="9.33203125" style="2" customWidth="1"/>
    <col min="12551" max="12551" width="9.6640625" style="2" customWidth="1"/>
    <col min="12552" max="12553" width="8.6640625" style="2" customWidth="1"/>
    <col min="12554" max="12554" width="10.88671875" style="2" customWidth="1"/>
    <col min="12555" max="12562" width="8.6640625" style="2" customWidth="1"/>
    <col min="12563" max="12563" width="11.88671875" style="2" customWidth="1"/>
    <col min="12564" max="12800" width="9.109375" style="2"/>
    <col min="12801" max="12801" width="5.6640625" style="2" customWidth="1"/>
    <col min="12802" max="12802" width="19.6640625" style="2" customWidth="1"/>
    <col min="12803" max="12803" width="24.5546875" style="2" customWidth="1"/>
    <col min="12804" max="12804" width="12.6640625" style="2" customWidth="1"/>
    <col min="12805" max="12805" width="13.33203125" style="2" customWidth="1"/>
    <col min="12806" max="12806" width="9.33203125" style="2" customWidth="1"/>
    <col min="12807" max="12807" width="9.6640625" style="2" customWidth="1"/>
    <col min="12808" max="12809" width="8.6640625" style="2" customWidth="1"/>
    <col min="12810" max="12810" width="10.88671875" style="2" customWidth="1"/>
    <col min="12811" max="12818" width="8.6640625" style="2" customWidth="1"/>
    <col min="12819" max="12819" width="11.88671875" style="2" customWidth="1"/>
    <col min="12820" max="13056" width="9.109375" style="2"/>
    <col min="13057" max="13057" width="5.6640625" style="2" customWidth="1"/>
    <col min="13058" max="13058" width="19.6640625" style="2" customWidth="1"/>
    <col min="13059" max="13059" width="24.5546875" style="2" customWidth="1"/>
    <col min="13060" max="13060" width="12.6640625" style="2" customWidth="1"/>
    <col min="13061" max="13061" width="13.33203125" style="2" customWidth="1"/>
    <col min="13062" max="13062" width="9.33203125" style="2" customWidth="1"/>
    <col min="13063" max="13063" width="9.6640625" style="2" customWidth="1"/>
    <col min="13064" max="13065" width="8.6640625" style="2" customWidth="1"/>
    <col min="13066" max="13066" width="10.88671875" style="2" customWidth="1"/>
    <col min="13067" max="13074" width="8.6640625" style="2" customWidth="1"/>
    <col min="13075" max="13075" width="11.88671875" style="2" customWidth="1"/>
    <col min="13076" max="13312" width="9.109375" style="2"/>
    <col min="13313" max="13313" width="5.6640625" style="2" customWidth="1"/>
    <col min="13314" max="13314" width="19.6640625" style="2" customWidth="1"/>
    <col min="13315" max="13315" width="24.5546875" style="2" customWidth="1"/>
    <col min="13316" max="13316" width="12.6640625" style="2" customWidth="1"/>
    <col min="13317" max="13317" width="13.33203125" style="2" customWidth="1"/>
    <col min="13318" max="13318" width="9.33203125" style="2" customWidth="1"/>
    <col min="13319" max="13319" width="9.6640625" style="2" customWidth="1"/>
    <col min="13320" max="13321" width="8.6640625" style="2" customWidth="1"/>
    <col min="13322" max="13322" width="10.88671875" style="2" customWidth="1"/>
    <col min="13323" max="13330" width="8.6640625" style="2" customWidth="1"/>
    <col min="13331" max="13331" width="11.88671875" style="2" customWidth="1"/>
    <col min="13332" max="13568" width="9.109375" style="2"/>
    <col min="13569" max="13569" width="5.6640625" style="2" customWidth="1"/>
    <col min="13570" max="13570" width="19.6640625" style="2" customWidth="1"/>
    <col min="13571" max="13571" width="24.5546875" style="2" customWidth="1"/>
    <col min="13572" max="13572" width="12.6640625" style="2" customWidth="1"/>
    <col min="13573" max="13573" width="13.33203125" style="2" customWidth="1"/>
    <col min="13574" max="13574" width="9.33203125" style="2" customWidth="1"/>
    <col min="13575" max="13575" width="9.6640625" style="2" customWidth="1"/>
    <col min="13576" max="13577" width="8.6640625" style="2" customWidth="1"/>
    <col min="13578" max="13578" width="10.88671875" style="2" customWidth="1"/>
    <col min="13579" max="13586" width="8.6640625" style="2" customWidth="1"/>
    <col min="13587" max="13587" width="11.88671875" style="2" customWidth="1"/>
    <col min="13588" max="13824" width="9.109375" style="2"/>
    <col min="13825" max="13825" width="5.6640625" style="2" customWidth="1"/>
    <col min="13826" max="13826" width="19.6640625" style="2" customWidth="1"/>
    <col min="13827" max="13827" width="24.5546875" style="2" customWidth="1"/>
    <col min="13828" max="13828" width="12.6640625" style="2" customWidth="1"/>
    <col min="13829" max="13829" width="13.33203125" style="2" customWidth="1"/>
    <col min="13830" max="13830" width="9.33203125" style="2" customWidth="1"/>
    <col min="13831" max="13831" width="9.6640625" style="2" customWidth="1"/>
    <col min="13832" max="13833" width="8.6640625" style="2" customWidth="1"/>
    <col min="13834" max="13834" width="10.88671875" style="2" customWidth="1"/>
    <col min="13835" max="13842" width="8.6640625" style="2" customWidth="1"/>
    <col min="13843" max="13843" width="11.88671875" style="2" customWidth="1"/>
    <col min="13844" max="14080" width="9.109375" style="2"/>
    <col min="14081" max="14081" width="5.6640625" style="2" customWidth="1"/>
    <col min="14082" max="14082" width="19.6640625" style="2" customWidth="1"/>
    <col min="14083" max="14083" width="24.5546875" style="2" customWidth="1"/>
    <col min="14084" max="14084" width="12.6640625" style="2" customWidth="1"/>
    <col min="14085" max="14085" width="13.33203125" style="2" customWidth="1"/>
    <col min="14086" max="14086" width="9.33203125" style="2" customWidth="1"/>
    <col min="14087" max="14087" width="9.6640625" style="2" customWidth="1"/>
    <col min="14088" max="14089" width="8.6640625" style="2" customWidth="1"/>
    <col min="14090" max="14090" width="10.88671875" style="2" customWidth="1"/>
    <col min="14091" max="14098" width="8.6640625" style="2" customWidth="1"/>
    <col min="14099" max="14099" width="11.88671875" style="2" customWidth="1"/>
    <col min="14100" max="14336" width="9.109375" style="2"/>
    <col min="14337" max="14337" width="5.6640625" style="2" customWidth="1"/>
    <col min="14338" max="14338" width="19.6640625" style="2" customWidth="1"/>
    <col min="14339" max="14339" width="24.5546875" style="2" customWidth="1"/>
    <col min="14340" max="14340" width="12.6640625" style="2" customWidth="1"/>
    <col min="14341" max="14341" width="13.33203125" style="2" customWidth="1"/>
    <col min="14342" max="14342" width="9.33203125" style="2" customWidth="1"/>
    <col min="14343" max="14343" width="9.6640625" style="2" customWidth="1"/>
    <col min="14344" max="14345" width="8.6640625" style="2" customWidth="1"/>
    <col min="14346" max="14346" width="10.88671875" style="2" customWidth="1"/>
    <col min="14347" max="14354" width="8.6640625" style="2" customWidth="1"/>
    <col min="14355" max="14355" width="11.88671875" style="2" customWidth="1"/>
    <col min="14356" max="14592" width="9.109375" style="2"/>
    <col min="14593" max="14593" width="5.6640625" style="2" customWidth="1"/>
    <col min="14594" max="14594" width="19.6640625" style="2" customWidth="1"/>
    <col min="14595" max="14595" width="24.5546875" style="2" customWidth="1"/>
    <col min="14596" max="14596" width="12.6640625" style="2" customWidth="1"/>
    <col min="14597" max="14597" width="13.33203125" style="2" customWidth="1"/>
    <col min="14598" max="14598" width="9.33203125" style="2" customWidth="1"/>
    <col min="14599" max="14599" width="9.6640625" style="2" customWidth="1"/>
    <col min="14600" max="14601" width="8.6640625" style="2" customWidth="1"/>
    <col min="14602" max="14602" width="10.88671875" style="2" customWidth="1"/>
    <col min="14603" max="14610" width="8.6640625" style="2" customWidth="1"/>
    <col min="14611" max="14611" width="11.88671875" style="2" customWidth="1"/>
    <col min="14612" max="14848" width="9.109375" style="2"/>
    <col min="14849" max="14849" width="5.6640625" style="2" customWidth="1"/>
    <col min="14850" max="14850" width="19.6640625" style="2" customWidth="1"/>
    <col min="14851" max="14851" width="24.5546875" style="2" customWidth="1"/>
    <col min="14852" max="14852" width="12.6640625" style="2" customWidth="1"/>
    <col min="14853" max="14853" width="13.33203125" style="2" customWidth="1"/>
    <col min="14854" max="14854" width="9.33203125" style="2" customWidth="1"/>
    <col min="14855" max="14855" width="9.6640625" style="2" customWidth="1"/>
    <col min="14856" max="14857" width="8.6640625" style="2" customWidth="1"/>
    <col min="14858" max="14858" width="10.88671875" style="2" customWidth="1"/>
    <col min="14859" max="14866" width="8.6640625" style="2" customWidth="1"/>
    <col min="14867" max="14867" width="11.88671875" style="2" customWidth="1"/>
    <col min="14868" max="15104" width="9.109375" style="2"/>
    <col min="15105" max="15105" width="5.6640625" style="2" customWidth="1"/>
    <col min="15106" max="15106" width="19.6640625" style="2" customWidth="1"/>
    <col min="15107" max="15107" width="24.5546875" style="2" customWidth="1"/>
    <col min="15108" max="15108" width="12.6640625" style="2" customWidth="1"/>
    <col min="15109" max="15109" width="13.33203125" style="2" customWidth="1"/>
    <col min="15110" max="15110" width="9.33203125" style="2" customWidth="1"/>
    <col min="15111" max="15111" width="9.6640625" style="2" customWidth="1"/>
    <col min="15112" max="15113" width="8.6640625" style="2" customWidth="1"/>
    <col min="15114" max="15114" width="10.88671875" style="2" customWidth="1"/>
    <col min="15115" max="15122" width="8.6640625" style="2" customWidth="1"/>
    <col min="15123" max="15123" width="11.88671875" style="2" customWidth="1"/>
    <col min="15124" max="15360" width="9.109375" style="2"/>
    <col min="15361" max="15361" width="5.6640625" style="2" customWidth="1"/>
    <col min="15362" max="15362" width="19.6640625" style="2" customWidth="1"/>
    <col min="15363" max="15363" width="24.5546875" style="2" customWidth="1"/>
    <col min="15364" max="15364" width="12.6640625" style="2" customWidth="1"/>
    <col min="15365" max="15365" width="13.33203125" style="2" customWidth="1"/>
    <col min="15366" max="15366" width="9.33203125" style="2" customWidth="1"/>
    <col min="15367" max="15367" width="9.6640625" style="2" customWidth="1"/>
    <col min="15368" max="15369" width="8.6640625" style="2" customWidth="1"/>
    <col min="15370" max="15370" width="10.88671875" style="2" customWidth="1"/>
    <col min="15371" max="15378" width="8.6640625" style="2" customWidth="1"/>
    <col min="15379" max="15379" width="11.88671875" style="2" customWidth="1"/>
    <col min="15380" max="15616" width="9.109375" style="2"/>
    <col min="15617" max="15617" width="5.6640625" style="2" customWidth="1"/>
    <col min="15618" max="15618" width="19.6640625" style="2" customWidth="1"/>
    <col min="15619" max="15619" width="24.5546875" style="2" customWidth="1"/>
    <col min="15620" max="15620" width="12.6640625" style="2" customWidth="1"/>
    <col min="15621" max="15621" width="13.33203125" style="2" customWidth="1"/>
    <col min="15622" max="15622" width="9.33203125" style="2" customWidth="1"/>
    <col min="15623" max="15623" width="9.6640625" style="2" customWidth="1"/>
    <col min="15624" max="15625" width="8.6640625" style="2" customWidth="1"/>
    <col min="15626" max="15626" width="10.88671875" style="2" customWidth="1"/>
    <col min="15627" max="15634" width="8.6640625" style="2" customWidth="1"/>
    <col min="15635" max="15635" width="11.88671875" style="2" customWidth="1"/>
    <col min="15636" max="15872" width="9.109375" style="2"/>
    <col min="15873" max="15873" width="5.6640625" style="2" customWidth="1"/>
    <col min="15874" max="15874" width="19.6640625" style="2" customWidth="1"/>
    <col min="15875" max="15875" width="24.5546875" style="2" customWidth="1"/>
    <col min="15876" max="15876" width="12.6640625" style="2" customWidth="1"/>
    <col min="15877" max="15877" width="13.33203125" style="2" customWidth="1"/>
    <col min="15878" max="15878" width="9.33203125" style="2" customWidth="1"/>
    <col min="15879" max="15879" width="9.6640625" style="2" customWidth="1"/>
    <col min="15880" max="15881" width="8.6640625" style="2" customWidth="1"/>
    <col min="15882" max="15882" width="10.88671875" style="2" customWidth="1"/>
    <col min="15883" max="15890" width="8.6640625" style="2" customWidth="1"/>
    <col min="15891" max="15891" width="11.88671875" style="2" customWidth="1"/>
    <col min="15892" max="16128" width="9.109375" style="2"/>
    <col min="16129" max="16129" width="5.6640625" style="2" customWidth="1"/>
    <col min="16130" max="16130" width="19.6640625" style="2" customWidth="1"/>
    <col min="16131" max="16131" width="24.5546875" style="2" customWidth="1"/>
    <col min="16132" max="16132" width="12.6640625" style="2" customWidth="1"/>
    <col min="16133" max="16133" width="13.33203125" style="2" customWidth="1"/>
    <col min="16134" max="16134" width="9.33203125" style="2" customWidth="1"/>
    <col min="16135" max="16135" width="9.6640625" style="2" customWidth="1"/>
    <col min="16136" max="16137" width="8.6640625" style="2" customWidth="1"/>
    <col min="16138" max="16138" width="10.88671875" style="2" customWidth="1"/>
    <col min="16139" max="16146" width="8.6640625" style="2" customWidth="1"/>
    <col min="16147" max="16147" width="11.88671875" style="2" customWidth="1"/>
    <col min="16148" max="16384" width="9.109375" style="2"/>
  </cols>
  <sheetData>
    <row r="1" spans="1:20" x14ac:dyDescent="0.25">
      <c r="A1" s="1" t="s">
        <v>0</v>
      </c>
    </row>
    <row r="3" spans="1:20" s="5" customFormat="1" ht="16.8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 s="5" customFormat="1" ht="16.8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s="5" customFormat="1" ht="16.8" x14ac:dyDescent="0.25">
      <c r="H5" s="6" t="str">
        <f>'[1]1'!E5</f>
        <v>KABUPATEN/KOTA</v>
      </c>
      <c r="I5" s="7" t="str">
        <f>'[1]1'!F5</f>
        <v>BULUKUMBA</v>
      </c>
    </row>
    <row r="6" spans="1:20" s="5" customFormat="1" ht="16.8" x14ac:dyDescent="0.25">
      <c r="H6" s="6" t="str">
        <f>'[1]1'!E6</f>
        <v xml:space="preserve">TAHUN </v>
      </c>
      <c r="I6" s="7">
        <f>'[1]1'!F6</f>
        <v>2021</v>
      </c>
    </row>
    <row r="7" spans="1:20" ht="15.6" thickBo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0" ht="28.5" customHeight="1" x14ac:dyDescent="0.25">
      <c r="A8" s="9" t="s">
        <v>3</v>
      </c>
      <c r="B8" s="10" t="s">
        <v>4</v>
      </c>
      <c r="C8" s="10" t="s">
        <v>5</v>
      </c>
      <c r="D8" s="11" t="s">
        <v>6</v>
      </c>
      <c r="E8" s="12" t="s">
        <v>7</v>
      </c>
      <c r="F8" s="13" t="s">
        <v>8</v>
      </c>
      <c r="G8" s="14"/>
      <c r="H8" s="13" t="s">
        <v>9</v>
      </c>
      <c r="I8" s="15"/>
      <c r="J8" s="14"/>
      <c r="K8" s="16" t="s">
        <v>10</v>
      </c>
      <c r="L8" s="17"/>
      <c r="M8" s="18"/>
      <c r="N8" s="19" t="s">
        <v>11</v>
      </c>
      <c r="O8" s="20"/>
      <c r="P8" s="21"/>
      <c r="Q8" s="21"/>
      <c r="R8" s="21"/>
      <c r="S8" s="20"/>
    </row>
    <row r="9" spans="1:20" ht="21" customHeight="1" x14ac:dyDescent="0.25">
      <c r="A9" s="22"/>
      <c r="B9" s="23"/>
      <c r="C9" s="23"/>
      <c r="D9" s="24"/>
      <c r="E9" s="25"/>
      <c r="F9" s="26"/>
      <c r="G9" s="27"/>
      <c r="H9" s="26"/>
      <c r="I9" s="28"/>
      <c r="J9" s="27"/>
      <c r="K9" s="29"/>
      <c r="L9" s="30"/>
      <c r="M9" s="31"/>
      <c r="N9" s="32" t="s">
        <v>12</v>
      </c>
      <c r="O9" s="33"/>
      <c r="P9" s="34" t="s">
        <v>13</v>
      </c>
      <c r="Q9" s="33"/>
      <c r="R9" s="32" t="s">
        <v>14</v>
      </c>
      <c r="S9" s="33"/>
    </row>
    <row r="10" spans="1:20" ht="21" customHeight="1" x14ac:dyDescent="0.25">
      <c r="A10" s="23"/>
      <c r="B10" s="35"/>
      <c r="C10" s="35"/>
      <c r="D10" s="36"/>
      <c r="E10" s="37"/>
      <c r="F10" s="38" t="s">
        <v>15</v>
      </c>
      <c r="G10" s="39" t="s">
        <v>16</v>
      </c>
      <c r="H10" s="40" t="s">
        <v>12</v>
      </c>
      <c r="I10" s="40" t="s">
        <v>13</v>
      </c>
      <c r="J10" s="40" t="s">
        <v>14</v>
      </c>
      <c r="K10" s="40" t="s">
        <v>12</v>
      </c>
      <c r="L10" s="40" t="s">
        <v>13</v>
      </c>
      <c r="M10" s="40" t="s">
        <v>14</v>
      </c>
      <c r="N10" s="38" t="s">
        <v>15</v>
      </c>
      <c r="O10" s="41" t="s">
        <v>16</v>
      </c>
      <c r="P10" s="42" t="s">
        <v>15</v>
      </c>
      <c r="Q10" s="41" t="s">
        <v>16</v>
      </c>
      <c r="R10" s="38" t="s">
        <v>15</v>
      </c>
      <c r="S10" s="41" t="s">
        <v>16</v>
      </c>
    </row>
    <row r="11" spans="1:20" x14ac:dyDescent="0.25">
      <c r="A11" s="43" t="s">
        <v>17</v>
      </c>
      <c r="B11" s="44" t="s">
        <v>18</v>
      </c>
      <c r="C11" s="45" t="s">
        <v>19</v>
      </c>
      <c r="D11" s="44" t="s">
        <v>20</v>
      </c>
      <c r="E11" s="45" t="s">
        <v>21</v>
      </c>
      <c r="F11" s="44" t="s">
        <v>22</v>
      </c>
      <c r="G11" s="45" t="s">
        <v>23</v>
      </c>
      <c r="H11" s="44" t="s">
        <v>24</v>
      </c>
      <c r="I11" s="45" t="s">
        <v>25</v>
      </c>
      <c r="J11" s="44" t="s">
        <v>26</v>
      </c>
      <c r="K11" s="45" t="s">
        <v>27</v>
      </c>
      <c r="L11" s="44" t="s">
        <v>28</v>
      </c>
      <c r="M11" s="45" t="s">
        <v>29</v>
      </c>
      <c r="N11" s="44" t="s">
        <v>30</v>
      </c>
      <c r="O11" s="45" t="s">
        <v>31</v>
      </c>
      <c r="P11" s="46" t="s">
        <v>32</v>
      </c>
      <c r="Q11" s="45" t="s">
        <v>33</v>
      </c>
      <c r="R11" s="44" t="s">
        <v>34</v>
      </c>
      <c r="S11" s="47" t="s">
        <v>35</v>
      </c>
    </row>
    <row r="12" spans="1:20" ht="17.100000000000001" customHeight="1" x14ac:dyDescent="0.25">
      <c r="A12" s="48">
        <f>'[1]9'!A9</f>
        <v>1</v>
      </c>
      <c r="B12" s="49" t="str">
        <f>'[1]9'!B9</f>
        <v>GANTARANG</v>
      </c>
      <c r="C12" s="49" t="str">
        <f>'[1]9'!C9</f>
        <v>1. PONRE</v>
      </c>
      <c r="D12" s="50">
        <f>'[1]23'!D11</f>
        <v>490</v>
      </c>
      <c r="E12" s="50">
        <f>20%*D12</f>
        <v>98</v>
      </c>
      <c r="F12" s="50">
        <v>181</v>
      </c>
      <c r="G12" s="51">
        <f>F12/E12*100</f>
        <v>184.69387755102039</v>
      </c>
      <c r="H12" s="52">
        <f>'[1]20'!D12</f>
        <v>230</v>
      </c>
      <c r="I12" s="52">
        <f>'[1]20'!G12</f>
        <v>193</v>
      </c>
      <c r="J12" s="50">
        <f t="shared" ref="J12:J20" si="0">SUM(H12:I12)</f>
        <v>423</v>
      </c>
      <c r="K12" s="50">
        <f t="shared" ref="K12:L27" si="1">15%*H12</f>
        <v>34.5</v>
      </c>
      <c r="L12" s="50">
        <f t="shared" si="1"/>
        <v>28.95</v>
      </c>
      <c r="M12" s="50">
        <f t="shared" ref="M12:M20" si="2">SUM(K12:L12)</f>
        <v>63.45</v>
      </c>
      <c r="N12" s="53"/>
      <c r="O12" s="54">
        <f>N12/K12*100</f>
        <v>0</v>
      </c>
      <c r="P12" s="55"/>
      <c r="Q12" s="54">
        <f>P12/L12*100</f>
        <v>0</v>
      </c>
      <c r="R12" s="50">
        <v>35</v>
      </c>
      <c r="S12" s="56">
        <f t="shared" ref="S12:S31" si="3">R12/M12*100</f>
        <v>55.161544523246654</v>
      </c>
    </row>
    <row r="13" spans="1:20" ht="17.100000000000001" customHeight="1" x14ac:dyDescent="0.25">
      <c r="A13" s="57"/>
      <c r="B13" s="58"/>
      <c r="C13" s="58" t="str">
        <f>'[1]9'!C10</f>
        <v>2. GATTARENG</v>
      </c>
      <c r="D13" s="59">
        <f>'[1]23'!D12</f>
        <v>481</v>
      </c>
      <c r="E13" s="59">
        <f t="shared" ref="E13:E31" si="4">20%*D13</f>
        <v>96.2</v>
      </c>
      <c r="F13" s="59">
        <v>175</v>
      </c>
      <c r="G13" s="60">
        <f t="shared" ref="G13:G18" si="5">F13/E13*100</f>
        <v>181.9126819126819</v>
      </c>
      <c r="H13" s="61">
        <f>'[1]20'!D13</f>
        <v>191</v>
      </c>
      <c r="I13" s="61">
        <f>'[1]20'!G13</f>
        <v>171</v>
      </c>
      <c r="J13" s="59">
        <f>SUM(H13:I13)</f>
        <v>362</v>
      </c>
      <c r="K13" s="59">
        <f t="shared" si="1"/>
        <v>28.65</v>
      </c>
      <c r="L13" s="59">
        <f t="shared" si="1"/>
        <v>25.65</v>
      </c>
      <c r="M13" s="59">
        <f t="shared" si="2"/>
        <v>54.3</v>
      </c>
      <c r="N13" s="62"/>
      <c r="O13" s="63">
        <f>N13/K13*100</f>
        <v>0</v>
      </c>
      <c r="P13" s="64"/>
      <c r="Q13" s="63">
        <f>P13/L13*100</f>
        <v>0</v>
      </c>
      <c r="R13" s="59">
        <v>52</v>
      </c>
      <c r="S13" s="65">
        <f t="shared" si="3"/>
        <v>95.764272559852671</v>
      </c>
      <c r="T13" s="66">
        <v>63</v>
      </c>
    </row>
    <row r="14" spans="1:20" ht="17.100000000000001" customHeight="1" x14ac:dyDescent="0.25">
      <c r="A14" s="57"/>
      <c r="B14" s="58"/>
      <c r="C14" s="58" t="str">
        <f>'[1]9'!C11</f>
        <v>3. BONTONYELENG</v>
      </c>
      <c r="D14" s="59">
        <f>'[1]23'!D13</f>
        <v>485</v>
      </c>
      <c r="E14" s="59">
        <f>20%*D14</f>
        <v>97</v>
      </c>
      <c r="F14" s="59">
        <v>186</v>
      </c>
      <c r="G14" s="60">
        <f t="shared" si="5"/>
        <v>191.75257731958763</v>
      </c>
      <c r="H14" s="61">
        <f>'[1]20'!D14</f>
        <v>221</v>
      </c>
      <c r="I14" s="61">
        <f>'[1]20'!G14</f>
        <v>223</v>
      </c>
      <c r="J14" s="59">
        <f t="shared" si="0"/>
        <v>444</v>
      </c>
      <c r="K14" s="59">
        <f>15%*H14</f>
        <v>33.15</v>
      </c>
      <c r="L14" s="59">
        <f t="shared" si="1"/>
        <v>33.449999999999996</v>
      </c>
      <c r="M14" s="59">
        <f t="shared" si="2"/>
        <v>66.599999999999994</v>
      </c>
      <c r="N14" s="62"/>
      <c r="O14" s="63">
        <f t="shared" ref="O14:O31" si="6">N14/K14*100</f>
        <v>0</v>
      </c>
      <c r="P14" s="64"/>
      <c r="Q14" s="63">
        <f t="shared" ref="Q14:Q19" si="7">P14/L14*100</f>
        <v>0</v>
      </c>
      <c r="R14" s="59">
        <v>24</v>
      </c>
      <c r="S14" s="65">
        <f t="shared" si="3"/>
        <v>36.036036036036037</v>
      </c>
    </row>
    <row r="15" spans="1:20" ht="17.100000000000001" customHeight="1" x14ac:dyDescent="0.25">
      <c r="A15" s="57">
        <f>'[1]9'!A12</f>
        <v>2</v>
      </c>
      <c r="B15" s="58" t="str">
        <f>'[1]9'!B12</f>
        <v>KINDANG</v>
      </c>
      <c r="C15" s="58" t="str">
        <f>'[1]9'!C12</f>
        <v>4. BORONG RAPPOA</v>
      </c>
      <c r="D15" s="59">
        <f>'[1]23'!D14</f>
        <v>300</v>
      </c>
      <c r="E15" s="59">
        <f t="shared" si="4"/>
        <v>60</v>
      </c>
      <c r="F15" s="59">
        <v>289</v>
      </c>
      <c r="G15" s="60">
        <f>F15/E15*100</f>
        <v>481.66666666666663</v>
      </c>
      <c r="H15" s="61">
        <f>'[1]20'!D15</f>
        <v>122</v>
      </c>
      <c r="I15" s="61">
        <f>'[1]20'!G15</f>
        <v>144</v>
      </c>
      <c r="J15" s="59">
        <f t="shared" si="0"/>
        <v>266</v>
      </c>
      <c r="K15" s="59">
        <f>15%*H15</f>
        <v>18.3</v>
      </c>
      <c r="L15" s="59">
        <f t="shared" si="1"/>
        <v>21.599999999999998</v>
      </c>
      <c r="M15" s="59">
        <f t="shared" si="2"/>
        <v>39.9</v>
      </c>
      <c r="N15" s="62"/>
      <c r="O15" s="63">
        <f t="shared" si="6"/>
        <v>0</v>
      </c>
      <c r="P15" s="64"/>
      <c r="Q15" s="63">
        <f t="shared" si="7"/>
        <v>0</v>
      </c>
      <c r="R15" s="59">
        <v>28</v>
      </c>
      <c r="S15" s="65">
        <f>R15/M15*100</f>
        <v>70.175438596491233</v>
      </c>
    </row>
    <row r="16" spans="1:20" ht="17.100000000000001" customHeight="1" x14ac:dyDescent="0.25">
      <c r="A16" s="57"/>
      <c r="B16" s="58"/>
      <c r="C16" s="58" t="str">
        <f>'[1]9'!C13</f>
        <v>5. BALIBO</v>
      </c>
      <c r="D16" s="59">
        <f>'[1]23'!D15</f>
        <v>330</v>
      </c>
      <c r="E16" s="59">
        <f t="shared" si="4"/>
        <v>66</v>
      </c>
      <c r="F16" s="59">
        <v>195</v>
      </c>
      <c r="G16" s="60">
        <f t="shared" si="5"/>
        <v>295.45454545454544</v>
      </c>
      <c r="H16" s="61">
        <f>'[1]20'!D16</f>
        <v>134</v>
      </c>
      <c r="I16" s="61">
        <f>'[1]20'!G16</f>
        <v>135</v>
      </c>
      <c r="J16" s="59">
        <f>SUM(H16:I16)</f>
        <v>269</v>
      </c>
      <c r="K16" s="59">
        <f t="shared" si="1"/>
        <v>20.099999999999998</v>
      </c>
      <c r="L16" s="59">
        <f>15%*I16</f>
        <v>20.25</v>
      </c>
      <c r="M16" s="59">
        <f t="shared" si="2"/>
        <v>40.349999999999994</v>
      </c>
      <c r="N16" s="62"/>
      <c r="O16" s="63">
        <f t="shared" si="6"/>
        <v>0</v>
      </c>
      <c r="P16" s="64"/>
      <c r="Q16" s="63">
        <f t="shared" si="7"/>
        <v>0</v>
      </c>
      <c r="R16" s="59">
        <v>43</v>
      </c>
      <c r="S16" s="65">
        <f t="shared" si="3"/>
        <v>106.56753407682777</v>
      </c>
    </row>
    <row r="17" spans="1:19" ht="17.100000000000001" customHeight="1" x14ac:dyDescent="0.25">
      <c r="A17" s="57">
        <f>'[1]9'!A14</f>
        <v>3</v>
      </c>
      <c r="B17" s="58" t="str">
        <f>'[1]9'!B14</f>
        <v>UJUNG BULU</v>
      </c>
      <c r="C17" s="58" t="str">
        <f>'[1]9'!C14</f>
        <v>6. CAILE</v>
      </c>
      <c r="D17" s="59">
        <f>'[1]23'!D16</f>
        <v>990</v>
      </c>
      <c r="E17" s="59">
        <f t="shared" si="4"/>
        <v>198</v>
      </c>
      <c r="F17" s="59">
        <v>103</v>
      </c>
      <c r="G17" s="60">
        <f t="shared" si="5"/>
        <v>52.020202020202021</v>
      </c>
      <c r="H17" s="61">
        <f>'[1]20'!D17</f>
        <v>487</v>
      </c>
      <c r="I17" s="61">
        <f>'[1]20'!G17</f>
        <v>555</v>
      </c>
      <c r="J17" s="59">
        <f t="shared" si="0"/>
        <v>1042</v>
      </c>
      <c r="K17" s="59">
        <f t="shared" si="1"/>
        <v>73.05</v>
      </c>
      <c r="L17" s="59">
        <f t="shared" si="1"/>
        <v>83.25</v>
      </c>
      <c r="M17" s="59">
        <f t="shared" si="2"/>
        <v>156.30000000000001</v>
      </c>
      <c r="N17" s="62"/>
      <c r="O17" s="63">
        <f t="shared" si="6"/>
        <v>0</v>
      </c>
      <c r="P17" s="64"/>
      <c r="Q17" s="63">
        <f t="shared" si="7"/>
        <v>0</v>
      </c>
      <c r="R17" s="59">
        <v>12</v>
      </c>
      <c r="S17" s="65">
        <f t="shared" si="3"/>
        <v>7.6775431861804213</v>
      </c>
    </row>
    <row r="18" spans="1:19" ht="17.100000000000001" customHeight="1" x14ac:dyDescent="0.25">
      <c r="A18" s="57">
        <f>'[1]9'!A15</f>
        <v>4</v>
      </c>
      <c r="B18" s="58" t="str">
        <f>'[1]9'!B15</f>
        <v>UJUNG LOE</v>
      </c>
      <c r="C18" s="58" t="str">
        <f>'[1]9'!C15</f>
        <v>7. UJUNG LOE</v>
      </c>
      <c r="D18" s="59">
        <f>'[1]23'!D17</f>
        <v>501</v>
      </c>
      <c r="E18" s="59">
        <f t="shared" si="4"/>
        <v>100.2</v>
      </c>
      <c r="F18" s="59">
        <v>204</v>
      </c>
      <c r="G18" s="60">
        <f t="shared" si="5"/>
        <v>203.5928143712575</v>
      </c>
      <c r="H18" s="61">
        <f>'[1]20'!D18</f>
        <v>222</v>
      </c>
      <c r="I18" s="61">
        <f>'[1]20'!G18</f>
        <v>220</v>
      </c>
      <c r="J18" s="59">
        <f t="shared" si="0"/>
        <v>442</v>
      </c>
      <c r="K18" s="59">
        <f t="shared" si="1"/>
        <v>33.299999999999997</v>
      </c>
      <c r="L18" s="59">
        <f t="shared" si="1"/>
        <v>33</v>
      </c>
      <c r="M18" s="59">
        <f t="shared" si="2"/>
        <v>66.3</v>
      </c>
      <c r="N18" s="62"/>
      <c r="O18" s="63">
        <f t="shared" si="6"/>
        <v>0</v>
      </c>
      <c r="P18" s="64"/>
      <c r="Q18" s="63">
        <f t="shared" si="7"/>
        <v>0</v>
      </c>
      <c r="R18" s="59">
        <v>41</v>
      </c>
      <c r="S18" s="65">
        <f t="shared" si="3"/>
        <v>61.840120663650076</v>
      </c>
    </row>
    <row r="19" spans="1:19" ht="17.100000000000001" customHeight="1" x14ac:dyDescent="0.25">
      <c r="A19" s="57"/>
      <c r="B19" s="58"/>
      <c r="C19" s="58" t="str">
        <f>'[1]9'!C16</f>
        <v>8. MANYAMPA</v>
      </c>
      <c r="D19" s="59">
        <f>'[1]23'!D18</f>
        <v>120</v>
      </c>
      <c r="E19" s="59">
        <f t="shared" si="4"/>
        <v>24</v>
      </c>
      <c r="F19" s="59">
        <v>22</v>
      </c>
      <c r="G19" s="60">
        <f>F19/E19*100</f>
        <v>91.666666666666657</v>
      </c>
      <c r="H19" s="61">
        <f>'[1]20'!D19</f>
        <v>40</v>
      </c>
      <c r="I19" s="61">
        <f>'[1]20'!G19</f>
        <v>38</v>
      </c>
      <c r="J19" s="59">
        <f t="shared" si="0"/>
        <v>78</v>
      </c>
      <c r="K19" s="59">
        <f t="shared" si="1"/>
        <v>6</v>
      </c>
      <c r="L19" s="59">
        <f t="shared" si="1"/>
        <v>5.7</v>
      </c>
      <c r="M19" s="59">
        <f>SUM(K19:L19)</f>
        <v>11.7</v>
      </c>
      <c r="N19" s="62"/>
      <c r="O19" s="63">
        <f t="shared" si="6"/>
        <v>0</v>
      </c>
      <c r="P19" s="64"/>
      <c r="Q19" s="63">
        <f t="shared" si="7"/>
        <v>0</v>
      </c>
      <c r="R19" s="59">
        <v>3</v>
      </c>
      <c r="S19" s="65">
        <f t="shared" si="3"/>
        <v>25.641025641025646</v>
      </c>
    </row>
    <row r="20" spans="1:19" ht="17.100000000000001" customHeight="1" x14ac:dyDescent="0.25">
      <c r="A20" s="57"/>
      <c r="B20" s="58"/>
      <c r="C20" s="58" t="str">
        <f>'[1]9'!C17</f>
        <v>9. PALANGISANG</v>
      </c>
      <c r="D20" s="59">
        <f>'[1]23'!D19</f>
        <v>209</v>
      </c>
      <c r="E20" s="59">
        <f t="shared" si="4"/>
        <v>41.800000000000004</v>
      </c>
      <c r="F20" s="59">
        <v>115</v>
      </c>
      <c r="G20" s="60">
        <f>F20/E20*100</f>
        <v>275.11961722488036</v>
      </c>
      <c r="H20" s="61">
        <f>'[1]20'!D20</f>
        <v>88</v>
      </c>
      <c r="I20" s="61">
        <f>'[1]20'!G20</f>
        <v>84</v>
      </c>
      <c r="J20" s="59">
        <f t="shared" si="0"/>
        <v>172</v>
      </c>
      <c r="K20" s="59">
        <f t="shared" si="1"/>
        <v>13.2</v>
      </c>
      <c r="L20" s="59">
        <f t="shared" si="1"/>
        <v>12.6</v>
      </c>
      <c r="M20" s="59">
        <f t="shared" si="2"/>
        <v>25.799999999999997</v>
      </c>
      <c r="N20" s="62"/>
      <c r="O20" s="63">
        <f t="shared" si="6"/>
        <v>0</v>
      </c>
      <c r="P20" s="64"/>
      <c r="Q20" s="63">
        <f>P20/L20*100</f>
        <v>0</v>
      </c>
      <c r="R20" s="59">
        <v>18</v>
      </c>
      <c r="S20" s="65">
        <f t="shared" si="3"/>
        <v>69.767441860465127</v>
      </c>
    </row>
    <row r="21" spans="1:19" ht="17.100000000000001" customHeight="1" x14ac:dyDescent="0.25">
      <c r="A21" s="57">
        <f>'[1]9'!A18</f>
        <v>5</v>
      </c>
      <c r="B21" s="58" t="str">
        <f>'[1]9'!B18</f>
        <v>BONTO BAHARI</v>
      </c>
      <c r="C21" s="58" t="str">
        <f>'[1]9'!C18</f>
        <v>10. BONTO BAHARI</v>
      </c>
      <c r="D21" s="59">
        <f>'[1]23'!D20</f>
        <v>495</v>
      </c>
      <c r="E21" s="59">
        <f t="shared" si="4"/>
        <v>99</v>
      </c>
      <c r="F21" s="59">
        <v>212</v>
      </c>
      <c r="G21" s="60">
        <f t="shared" ref="G21:G31" si="8">F21/E21*100</f>
        <v>214.14141414141415</v>
      </c>
      <c r="H21" s="61">
        <f>'[1]20'!D21</f>
        <v>216</v>
      </c>
      <c r="I21" s="61">
        <f>'[1]20'!G21</f>
        <v>192</v>
      </c>
      <c r="J21" s="59">
        <f t="shared" ref="J21:J31" si="9">SUM(H21:I21)</f>
        <v>408</v>
      </c>
      <c r="K21" s="59">
        <f t="shared" si="1"/>
        <v>32.4</v>
      </c>
      <c r="L21" s="59">
        <f t="shared" si="1"/>
        <v>28.799999999999997</v>
      </c>
      <c r="M21" s="59">
        <f>SUM(K21:L21)</f>
        <v>61.199999999999996</v>
      </c>
      <c r="N21" s="62"/>
      <c r="O21" s="63">
        <f t="shared" si="6"/>
        <v>0</v>
      </c>
      <c r="P21" s="64"/>
      <c r="Q21" s="63">
        <f t="shared" ref="Q21:Q31" si="10">P21/L21*100</f>
        <v>0</v>
      </c>
      <c r="R21" s="59">
        <v>43</v>
      </c>
      <c r="S21" s="65">
        <f t="shared" si="3"/>
        <v>70.261437908496731</v>
      </c>
    </row>
    <row r="22" spans="1:19" ht="17.100000000000001" customHeight="1" x14ac:dyDescent="0.25">
      <c r="A22" s="57">
        <f>'[1]9'!A19</f>
        <v>6</v>
      </c>
      <c r="B22" s="58" t="str">
        <f>'[1]9'!B19</f>
        <v>BONTO TIRO</v>
      </c>
      <c r="C22" s="58" t="str">
        <f>'[1]9'!C19</f>
        <v>11.BONTO TIRO</v>
      </c>
      <c r="D22" s="59">
        <f>'[1]23'!D21</f>
        <v>255</v>
      </c>
      <c r="E22" s="59">
        <f t="shared" si="4"/>
        <v>51</v>
      </c>
      <c r="F22" s="59">
        <v>100</v>
      </c>
      <c r="G22" s="60">
        <f t="shared" si="8"/>
        <v>196.07843137254901</v>
      </c>
      <c r="H22" s="61">
        <f>'[1]20'!D22</f>
        <v>97</v>
      </c>
      <c r="I22" s="61">
        <f>'[1]20'!G22</f>
        <v>93</v>
      </c>
      <c r="J22" s="59">
        <f t="shared" si="9"/>
        <v>190</v>
      </c>
      <c r="K22" s="59">
        <f t="shared" si="1"/>
        <v>14.549999999999999</v>
      </c>
      <c r="L22" s="59">
        <f t="shared" si="1"/>
        <v>13.95</v>
      </c>
      <c r="M22" s="59">
        <f>SUM(K22:L22)</f>
        <v>28.5</v>
      </c>
      <c r="N22" s="62"/>
      <c r="O22" s="63">
        <f t="shared" si="6"/>
        <v>0</v>
      </c>
      <c r="P22" s="64"/>
      <c r="Q22" s="63">
        <f t="shared" si="10"/>
        <v>0</v>
      </c>
      <c r="R22" s="59">
        <v>27</v>
      </c>
      <c r="S22" s="65">
        <f t="shared" si="3"/>
        <v>94.73684210526315</v>
      </c>
    </row>
    <row r="23" spans="1:19" ht="17.100000000000001" customHeight="1" x14ac:dyDescent="0.25">
      <c r="A23" s="57"/>
      <c r="B23" s="58"/>
      <c r="C23" s="58" t="str">
        <f>'[1]9'!C20</f>
        <v>12. BATANG</v>
      </c>
      <c r="D23" s="59">
        <f>'[1]23'!D22</f>
        <v>220</v>
      </c>
      <c r="E23" s="59">
        <f t="shared" si="4"/>
        <v>44</v>
      </c>
      <c r="F23" s="59">
        <v>34</v>
      </c>
      <c r="G23" s="60">
        <f t="shared" si="8"/>
        <v>77.272727272727266</v>
      </c>
      <c r="H23" s="61">
        <f>'[1]20'!D23</f>
        <v>79</v>
      </c>
      <c r="I23" s="61">
        <f>'[1]20'!G23</f>
        <v>71</v>
      </c>
      <c r="J23" s="59">
        <f t="shared" si="9"/>
        <v>150</v>
      </c>
      <c r="K23" s="59">
        <f t="shared" si="1"/>
        <v>11.85</v>
      </c>
      <c r="L23" s="59">
        <f t="shared" si="1"/>
        <v>10.65</v>
      </c>
      <c r="M23" s="59">
        <f t="shared" ref="M23:M31" si="11">SUM(K23:L23)</f>
        <v>22.5</v>
      </c>
      <c r="N23" s="62"/>
      <c r="O23" s="63">
        <f t="shared" si="6"/>
        <v>0</v>
      </c>
      <c r="P23" s="64"/>
      <c r="Q23" s="63">
        <f t="shared" si="10"/>
        <v>0</v>
      </c>
      <c r="R23" s="59">
        <v>9</v>
      </c>
      <c r="S23" s="65">
        <f t="shared" si="3"/>
        <v>40</v>
      </c>
    </row>
    <row r="24" spans="1:19" ht="17.100000000000001" customHeight="1" x14ac:dyDescent="0.25">
      <c r="A24" s="57">
        <f>'[1]9'!A21</f>
        <v>7</v>
      </c>
      <c r="B24" s="58" t="str">
        <f>'[1]9'!B21</f>
        <v>HERLANG</v>
      </c>
      <c r="C24" s="58" t="str">
        <f>'[1]9'!C21</f>
        <v>13. HERLANG</v>
      </c>
      <c r="D24" s="59">
        <f>'[1]23'!D23</f>
        <v>335</v>
      </c>
      <c r="E24" s="59">
        <f t="shared" si="4"/>
        <v>67</v>
      </c>
      <c r="F24" s="59">
        <v>120</v>
      </c>
      <c r="G24" s="60">
        <f t="shared" si="8"/>
        <v>179.1044776119403</v>
      </c>
      <c r="H24" s="61">
        <f>'[1]20'!D24</f>
        <v>162</v>
      </c>
      <c r="I24" s="61">
        <f>'[1]20'!G24</f>
        <v>148</v>
      </c>
      <c r="J24" s="59">
        <f t="shared" si="9"/>
        <v>310</v>
      </c>
      <c r="K24" s="59">
        <f t="shared" si="1"/>
        <v>24.3</v>
      </c>
      <c r="L24" s="59">
        <f t="shared" si="1"/>
        <v>22.2</v>
      </c>
      <c r="M24" s="59">
        <f t="shared" si="11"/>
        <v>46.5</v>
      </c>
      <c r="N24" s="62"/>
      <c r="O24" s="63">
        <f t="shared" si="6"/>
        <v>0</v>
      </c>
      <c r="P24" s="64"/>
      <c r="Q24" s="63">
        <f t="shared" si="10"/>
        <v>0</v>
      </c>
      <c r="R24" s="59">
        <v>13</v>
      </c>
      <c r="S24" s="65">
        <f t="shared" si="3"/>
        <v>27.956989247311824</v>
      </c>
    </row>
    <row r="25" spans="1:19" ht="17.100000000000001" customHeight="1" x14ac:dyDescent="0.25">
      <c r="A25" s="57"/>
      <c r="B25" s="58"/>
      <c r="C25" s="58" t="str">
        <f>'[1]9'!C22</f>
        <v>14. KARASSING</v>
      </c>
      <c r="D25" s="59">
        <f>'[1]23'!D24</f>
        <v>180</v>
      </c>
      <c r="E25" s="59">
        <f t="shared" si="4"/>
        <v>36</v>
      </c>
      <c r="F25" s="59">
        <v>40</v>
      </c>
      <c r="G25" s="60">
        <f t="shared" si="8"/>
        <v>111.11111111111111</v>
      </c>
      <c r="H25" s="61">
        <f>'[1]20'!D25</f>
        <v>67</v>
      </c>
      <c r="I25" s="61">
        <f>'[1]20'!G25</f>
        <v>78</v>
      </c>
      <c r="J25" s="59">
        <f t="shared" si="9"/>
        <v>145</v>
      </c>
      <c r="K25" s="59">
        <f t="shared" si="1"/>
        <v>10.049999999999999</v>
      </c>
      <c r="L25" s="59">
        <f t="shared" si="1"/>
        <v>11.7</v>
      </c>
      <c r="M25" s="59">
        <f t="shared" si="11"/>
        <v>21.75</v>
      </c>
      <c r="N25" s="62"/>
      <c r="O25" s="63">
        <f t="shared" si="6"/>
        <v>0</v>
      </c>
      <c r="P25" s="64"/>
      <c r="Q25" s="63">
        <f t="shared" si="10"/>
        <v>0</v>
      </c>
      <c r="R25" s="59">
        <v>8</v>
      </c>
      <c r="S25" s="65">
        <f t="shared" si="3"/>
        <v>36.781609195402297</v>
      </c>
    </row>
    <row r="26" spans="1:19" ht="17.100000000000001" customHeight="1" x14ac:dyDescent="0.25">
      <c r="A26" s="57">
        <f>'[1]9'!A23</f>
        <v>8</v>
      </c>
      <c r="B26" s="58" t="str">
        <f>'[1]9'!B23</f>
        <v>KAJANG</v>
      </c>
      <c r="C26" s="58" t="str">
        <f>'[1]9'!C23</f>
        <v>15.KAJANG</v>
      </c>
      <c r="D26" s="59">
        <f>'[1]23'!D25</f>
        <v>410</v>
      </c>
      <c r="E26" s="59">
        <f t="shared" si="4"/>
        <v>82</v>
      </c>
      <c r="F26" s="59">
        <v>235</v>
      </c>
      <c r="G26" s="60">
        <f t="shared" si="8"/>
        <v>286.58536585365852</v>
      </c>
      <c r="H26" s="61">
        <f>'[1]20'!D26</f>
        <v>164</v>
      </c>
      <c r="I26" s="61">
        <f>'[1]20'!G26</f>
        <v>148</v>
      </c>
      <c r="J26" s="59">
        <f t="shared" si="9"/>
        <v>312</v>
      </c>
      <c r="K26" s="59">
        <f t="shared" si="1"/>
        <v>24.599999999999998</v>
      </c>
      <c r="L26" s="59">
        <f t="shared" si="1"/>
        <v>22.2</v>
      </c>
      <c r="M26" s="59">
        <f t="shared" si="11"/>
        <v>46.8</v>
      </c>
      <c r="N26" s="62"/>
      <c r="O26" s="63">
        <f t="shared" si="6"/>
        <v>0</v>
      </c>
      <c r="P26" s="64"/>
      <c r="Q26" s="63">
        <f t="shared" si="10"/>
        <v>0</v>
      </c>
      <c r="R26" s="59">
        <v>47</v>
      </c>
      <c r="S26" s="65">
        <f t="shared" si="3"/>
        <v>100.42735042735043</v>
      </c>
    </row>
    <row r="27" spans="1:19" ht="17.100000000000001" customHeight="1" x14ac:dyDescent="0.25">
      <c r="A27" s="57"/>
      <c r="B27" s="58"/>
      <c r="C27" s="58" t="str">
        <f>'[1]9'!C24</f>
        <v>16. LEMBANNA</v>
      </c>
      <c r="D27" s="59">
        <f>'[1]23'!D26</f>
        <v>360</v>
      </c>
      <c r="E27" s="59">
        <f t="shared" si="4"/>
        <v>72</v>
      </c>
      <c r="F27" s="59">
        <v>220</v>
      </c>
      <c r="G27" s="60">
        <f t="shared" si="8"/>
        <v>305.55555555555554</v>
      </c>
      <c r="H27" s="61">
        <f>'[1]20'!D27</f>
        <v>152</v>
      </c>
      <c r="I27" s="61">
        <f>'[1]20'!G27</f>
        <v>164</v>
      </c>
      <c r="J27" s="59">
        <f t="shared" si="9"/>
        <v>316</v>
      </c>
      <c r="K27" s="59">
        <f t="shared" si="1"/>
        <v>22.8</v>
      </c>
      <c r="L27" s="59">
        <f t="shared" si="1"/>
        <v>24.599999999999998</v>
      </c>
      <c r="M27" s="59">
        <f t="shared" si="11"/>
        <v>47.4</v>
      </c>
      <c r="N27" s="62"/>
      <c r="O27" s="63">
        <f t="shared" si="6"/>
        <v>0</v>
      </c>
      <c r="P27" s="64"/>
      <c r="Q27" s="63">
        <f t="shared" si="10"/>
        <v>0</v>
      </c>
      <c r="R27" s="59">
        <v>63</v>
      </c>
      <c r="S27" s="65">
        <f>R27/M27*100</f>
        <v>132.91139240506328</v>
      </c>
    </row>
    <row r="28" spans="1:19" ht="17.100000000000001" customHeight="1" x14ac:dyDescent="0.25">
      <c r="A28" s="57"/>
      <c r="B28" s="58"/>
      <c r="C28" s="58" t="str">
        <f>'[1]9'!C25</f>
        <v>17.TANAH TOA</v>
      </c>
      <c r="D28" s="59">
        <f>'[1]23'!D27</f>
        <v>220</v>
      </c>
      <c r="E28" s="59">
        <f t="shared" si="4"/>
        <v>44</v>
      </c>
      <c r="F28" s="59">
        <v>58</v>
      </c>
      <c r="G28" s="60">
        <f t="shared" si="8"/>
        <v>131.81818181818181</v>
      </c>
      <c r="H28" s="61">
        <f>'[1]20'!D28</f>
        <v>109</v>
      </c>
      <c r="I28" s="61">
        <f>'[1]20'!G28</f>
        <v>74</v>
      </c>
      <c r="J28" s="59">
        <f t="shared" si="9"/>
        <v>183</v>
      </c>
      <c r="K28" s="59">
        <f t="shared" ref="K28:L38" si="12">15%*H28</f>
        <v>16.349999999999998</v>
      </c>
      <c r="L28" s="59">
        <f t="shared" si="12"/>
        <v>11.1</v>
      </c>
      <c r="M28" s="59">
        <f t="shared" si="11"/>
        <v>27.449999999999996</v>
      </c>
      <c r="N28" s="62"/>
      <c r="O28" s="63">
        <f t="shared" si="6"/>
        <v>0</v>
      </c>
      <c r="P28" s="64"/>
      <c r="Q28" s="63">
        <f t="shared" si="10"/>
        <v>0</v>
      </c>
      <c r="R28" s="59">
        <v>11</v>
      </c>
      <c r="S28" s="65">
        <f t="shared" si="3"/>
        <v>40.072859744990893</v>
      </c>
    </row>
    <row r="29" spans="1:19" ht="17.100000000000001" customHeight="1" x14ac:dyDescent="0.25">
      <c r="A29" s="57">
        <f>'[1]9'!A26</f>
        <v>9</v>
      </c>
      <c r="B29" s="58" t="str">
        <f>'[1]9'!B26</f>
        <v>BULUKUMPA</v>
      </c>
      <c r="C29" s="58" t="str">
        <f>'[1]9'!C26</f>
        <v>18. TANETE</v>
      </c>
      <c r="D29" s="59">
        <f>'[1]23'!D28</f>
        <v>790</v>
      </c>
      <c r="E29" s="59">
        <f t="shared" si="4"/>
        <v>158</v>
      </c>
      <c r="F29" s="59">
        <v>445</v>
      </c>
      <c r="G29" s="60">
        <f t="shared" si="8"/>
        <v>281.64556962025313</v>
      </c>
      <c r="H29" s="61">
        <f>'[1]20'!D29</f>
        <v>287</v>
      </c>
      <c r="I29" s="61">
        <f>'[1]20'!G29</f>
        <v>308</v>
      </c>
      <c r="J29" s="59">
        <f t="shared" si="9"/>
        <v>595</v>
      </c>
      <c r="K29" s="59">
        <f t="shared" si="12"/>
        <v>43.05</v>
      </c>
      <c r="L29" s="59">
        <f t="shared" si="12"/>
        <v>46.199999999999996</v>
      </c>
      <c r="M29" s="59">
        <f t="shared" si="11"/>
        <v>89.25</v>
      </c>
      <c r="N29" s="62"/>
      <c r="O29" s="63">
        <f t="shared" si="6"/>
        <v>0</v>
      </c>
      <c r="P29" s="64"/>
      <c r="Q29" s="63">
        <f t="shared" si="10"/>
        <v>0</v>
      </c>
      <c r="R29" s="59">
        <v>31</v>
      </c>
      <c r="S29" s="65">
        <f t="shared" si="3"/>
        <v>34.733893557422967</v>
      </c>
    </row>
    <row r="30" spans="1:19" ht="17.100000000000001" customHeight="1" x14ac:dyDescent="0.25">
      <c r="A30" s="57"/>
      <c r="B30" s="58"/>
      <c r="C30" s="58" t="str">
        <f>'[1]9'!C27</f>
        <v>19. SALASSAE</v>
      </c>
      <c r="D30" s="59">
        <f>'[1]23'!D29</f>
        <v>251</v>
      </c>
      <c r="E30" s="59">
        <f t="shared" si="4"/>
        <v>50.2</v>
      </c>
      <c r="F30" s="59">
        <v>115</v>
      </c>
      <c r="G30" s="60">
        <f t="shared" si="8"/>
        <v>229.0836653386454</v>
      </c>
      <c r="H30" s="61">
        <f>'[1]20'!D30</f>
        <v>100</v>
      </c>
      <c r="I30" s="61">
        <f>'[1]20'!G30</f>
        <v>110</v>
      </c>
      <c r="J30" s="59">
        <f t="shared" si="9"/>
        <v>210</v>
      </c>
      <c r="K30" s="59">
        <f t="shared" si="12"/>
        <v>15</v>
      </c>
      <c r="L30" s="59">
        <f t="shared" si="12"/>
        <v>16.5</v>
      </c>
      <c r="M30" s="59">
        <f t="shared" si="11"/>
        <v>31.5</v>
      </c>
      <c r="N30" s="62"/>
      <c r="O30" s="63">
        <f t="shared" si="6"/>
        <v>0</v>
      </c>
      <c r="P30" s="64"/>
      <c r="Q30" s="63">
        <f t="shared" si="10"/>
        <v>0</v>
      </c>
      <c r="R30" s="59">
        <v>19</v>
      </c>
      <c r="S30" s="65">
        <f t="shared" si="3"/>
        <v>60.317460317460316</v>
      </c>
    </row>
    <row r="31" spans="1:19" ht="17.100000000000001" customHeight="1" x14ac:dyDescent="0.25">
      <c r="A31" s="67">
        <f>'[1]9'!A28</f>
        <v>10</v>
      </c>
      <c r="B31" s="68" t="str">
        <f>'[1]9'!B28</f>
        <v>RILAU ALE</v>
      </c>
      <c r="C31" s="68" t="str">
        <f>'[1]9'!C28</f>
        <v>20.BONTO BANGUN</v>
      </c>
      <c r="D31" s="69">
        <f>'[1]23'!D30</f>
        <v>798</v>
      </c>
      <c r="E31" s="69">
        <f t="shared" si="4"/>
        <v>159.60000000000002</v>
      </c>
      <c r="F31" s="59">
        <v>309</v>
      </c>
      <c r="G31" s="70">
        <f t="shared" si="8"/>
        <v>193.60902255639095</v>
      </c>
      <c r="H31" s="71">
        <f>'[1]20'!D31</f>
        <v>296</v>
      </c>
      <c r="I31" s="71">
        <f>'[1]20'!G31</f>
        <v>242</v>
      </c>
      <c r="J31" s="69">
        <f t="shared" si="9"/>
        <v>538</v>
      </c>
      <c r="K31" s="69">
        <f t="shared" si="12"/>
        <v>44.4</v>
      </c>
      <c r="L31" s="69">
        <f>15%*I31</f>
        <v>36.299999999999997</v>
      </c>
      <c r="M31" s="69">
        <f t="shared" si="11"/>
        <v>80.699999999999989</v>
      </c>
      <c r="N31" s="72"/>
      <c r="O31" s="73">
        <f t="shared" si="6"/>
        <v>0</v>
      </c>
      <c r="P31" s="74"/>
      <c r="Q31" s="73">
        <f t="shared" si="10"/>
        <v>0</v>
      </c>
      <c r="R31" s="69">
        <v>34</v>
      </c>
      <c r="S31" s="75">
        <f t="shared" si="3"/>
        <v>42.13135068153656</v>
      </c>
    </row>
    <row r="32" spans="1:19" ht="17.100000000000001" customHeight="1" x14ac:dyDescent="0.25">
      <c r="A32" s="76" t="s">
        <v>36</v>
      </c>
      <c r="B32" s="77"/>
      <c r="C32" s="76"/>
      <c r="D32" s="78">
        <f>SUM(D12:D31)</f>
        <v>8220</v>
      </c>
      <c r="E32" s="79">
        <f>20%*D32</f>
        <v>1644</v>
      </c>
      <c r="F32" s="79">
        <f>SUM(F12:F31)</f>
        <v>3358</v>
      </c>
      <c r="G32" s="80">
        <f>F32/E32*100</f>
        <v>204.25790754257909</v>
      </c>
      <c r="H32" s="79">
        <f t="shared" ref="H32:N32" si="13">SUM(H12:H31)</f>
        <v>3464</v>
      </c>
      <c r="I32" s="79">
        <f t="shared" si="13"/>
        <v>3391</v>
      </c>
      <c r="J32" s="79">
        <f t="shared" si="13"/>
        <v>6855</v>
      </c>
      <c r="K32" s="79">
        <f t="shared" si="13"/>
        <v>519.60000000000014</v>
      </c>
      <c r="L32" s="79">
        <f t="shared" si="13"/>
        <v>508.65</v>
      </c>
      <c r="M32" s="79">
        <f t="shared" si="13"/>
        <v>1028.25</v>
      </c>
      <c r="N32" s="81">
        <f t="shared" si="13"/>
        <v>0</v>
      </c>
      <c r="O32" s="82">
        <f>N32/K32*100</f>
        <v>0</v>
      </c>
      <c r="P32" s="83">
        <f>SUM(P12:P31)</f>
        <v>0</v>
      </c>
      <c r="Q32" s="82">
        <f>P32/L32*100</f>
        <v>0</v>
      </c>
      <c r="R32" s="79">
        <f>SUM(R12:R31)</f>
        <v>561</v>
      </c>
      <c r="S32" s="84">
        <f>R32/M32*100</f>
        <v>54.55871626549964</v>
      </c>
    </row>
    <row r="34" spans="1:18" x14ac:dyDescent="0.25">
      <c r="A34" s="85" t="s">
        <v>37</v>
      </c>
      <c r="M34" s="66">
        <v>1040</v>
      </c>
      <c r="N34" s="66"/>
      <c r="O34" s="66"/>
      <c r="P34" s="66"/>
      <c r="Q34" s="66"/>
      <c r="R34" s="66"/>
    </row>
    <row r="35" spans="1:18" x14ac:dyDescent="0.25">
      <c r="A35" s="2" t="s">
        <v>38</v>
      </c>
      <c r="M35" s="66"/>
      <c r="N35" s="66"/>
      <c r="O35" s="66"/>
      <c r="P35" s="66"/>
      <c r="Q35" s="66"/>
      <c r="R35" s="66"/>
    </row>
    <row r="36" spans="1:18" x14ac:dyDescent="0.25">
      <c r="B36" s="2" t="s">
        <v>39</v>
      </c>
      <c r="M36" s="66"/>
      <c r="N36" s="66"/>
      <c r="O36" s="66" t="s">
        <v>40</v>
      </c>
      <c r="P36" s="66"/>
      <c r="Q36" s="66"/>
      <c r="R36" s="66"/>
    </row>
    <row r="37" spans="1:18" x14ac:dyDescent="0.25">
      <c r="M37" s="66"/>
      <c r="N37" s="86" t="s">
        <v>41</v>
      </c>
      <c r="O37" s="66" t="s">
        <v>42</v>
      </c>
      <c r="P37" s="87"/>
      <c r="Q37" s="66"/>
      <c r="R37" s="66"/>
    </row>
    <row r="38" spans="1:18" x14ac:dyDescent="0.25">
      <c r="M38" s="66"/>
      <c r="N38" s="66"/>
      <c r="O38" s="88" t="s">
        <v>43</v>
      </c>
      <c r="P38" s="89"/>
      <c r="Q38" s="88"/>
      <c r="R38" s="88"/>
    </row>
    <row r="39" spans="1:18" x14ac:dyDescent="0.25">
      <c r="M39" s="66"/>
      <c r="N39" s="66"/>
      <c r="O39" s="90" t="s">
        <v>44</v>
      </c>
      <c r="P39" s="88"/>
      <c r="Q39" s="88"/>
      <c r="R39" s="88"/>
    </row>
    <row r="40" spans="1:18" x14ac:dyDescent="0.25">
      <c r="M40" s="66"/>
      <c r="N40" s="66"/>
      <c r="O40" s="90"/>
      <c r="P40" s="88"/>
      <c r="Q40" s="88"/>
      <c r="R40" s="88"/>
    </row>
    <row r="41" spans="1:18" x14ac:dyDescent="0.25">
      <c r="M41" s="66"/>
      <c r="N41" s="66"/>
      <c r="O41" s="90"/>
      <c r="P41" s="88"/>
      <c r="Q41" s="88"/>
      <c r="R41" s="88"/>
    </row>
    <row r="42" spans="1:18" ht="15.75" customHeight="1" x14ac:dyDescent="0.25">
      <c r="M42" s="66"/>
      <c r="N42" s="66"/>
      <c r="O42" s="90"/>
      <c r="P42" s="88"/>
      <c r="Q42" s="88"/>
      <c r="R42" s="91"/>
    </row>
    <row r="43" spans="1:18" ht="15" customHeight="1" x14ac:dyDescent="0.25">
      <c r="M43" s="66"/>
      <c r="N43" s="66"/>
      <c r="O43" s="92" t="s">
        <v>45</v>
      </c>
      <c r="P43" s="92"/>
      <c r="Q43" s="92"/>
      <c r="R43" s="92"/>
    </row>
    <row r="44" spans="1:18" x14ac:dyDescent="0.25">
      <c r="M44" s="66"/>
      <c r="N44" s="66"/>
      <c r="O44" s="88" t="s">
        <v>46</v>
      </c>
      <c r="P44" s="89"/>
      <c r="Q44" s="90"/>
      <c r="R44" s="88"/>
    </row>
    <row r="45" spans="1:18" x14ac:dyDescent="0.25">
      <c r="M45" s="66"/>
      <c r="N45" s="66"/>
      <c r="O45" s="88"/>
      <c r="P45" s="88"/>
      <c r="Q45" s="88"/>
      <c r="R45" s="88"/>
    </row>
    <row r="46" spans="1:18" x14ac:dyDescent="0.25">
      <c r="M46" s="66"/>
      <c r="N46" s="66"/>
      <c r="O46" s="66"/>
      <c r="P46" s="66"/>
      <c r="Q46" s="66"/>
      <c r="R46" s="66"/>
    </row>
    <row r="47" spans="1:18" x14ac:dyDescent="0.25">
      <c r="M47" s="66"/>
      <c r="N47" s="66"/>
      <c r="O47" s="66"/>
      <c r="P47" s="66"/>
      <c r="Q47" s="66"/>
      <c r="R47" s="66"/>
    </row>
  </sheetData>
  <mergeCells count="15">
    <mergeCell ref="N8:S8"/>
    <mergeCell ref="N9:O9"/>
    <mergeCell ref="P9:Q9"/>
    <mergeCell ref="R9:S9"/>
    <mergeCell ref="O43:R43"/>
    <mergeCell ref="A3:S3"/>
    <mergeCell ref="A4:S4"/>
    <mergeCell ref="A8:A10"/>
    <mergeCell ref="B8:B10"/>
    <mergeCell ref="C8:C10"/>
    <mergeCell ref="D8:D10"/>
    <mergeCell ref="E8:E10"/>
    <mergeCell ref="F8:G9"/>
    <mergeCell ref="H8:J9"/>
    <mergeCell ref="K8:M9"/>
  </mergeCells>
  <printOptions horizontalCentered="1"/>
  <pageMargins left="1.1100000000000001" right="0.42" top="1.1499999999999999" bottom="0.9" header="0.12" footer="0"/>
  <pageSetup paperSize="9" scale="61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2024-09-13T02:57:45Z</dcterms:created>
  <dcterms:modified xsi:type="dcterms:W3CDTF">2024-09-13T02:58:29Z</dcterms:modified>
</cp:coreProperties>
</file>