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5.82.82.86 PERSENTASE TEMPAT DAN FASILITAS UMUM  (TFU) YANG DILAKUKAN PENGAWASAN  MENURUT KECAMATAN DAN PUSKESMAS\"/>
    </mc:Choice>
  </mc:AlternateContent>
  <xr:revisionPtr revIDLastSave="0" documentId="8_{80855381-1FB7-4475-B772-4B77FACABA0D}" xr6:coauthVersionLast="47" xr6:coauthVersionMax="47" xr10:uidLastSave="{00000000-0000-0000-0000-000000000000}"/>
  <bookViews>
    <workbookView xWindow="-108" yWindow="-108" windowWidth="23256" windowHeight="12456" xr2:uid="{5946E9D6-A3E2-4745-991E-4CF8E687DB20}"/>
  </bookViews>
  <sheets>
    <sheet name="2022" sheetId="1" r:id="rId1"/>
  </sheets>
  <externalReferences>
    <externalReference r:id="rId2"/>
  </externalReferences>
  <definedNames>
    <definedName name="_xlnm.Print_Area" localSheetId="0">'2022'!$A$1:$AA$35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2" i="1" l="1"/>
  <c r="Y32" i="1" s="1"/>
  <c r="V32" i="1"/>
  <c r="W32" i="1" s="1"/>
  <c r="T32" i="1"/>
  <c r="U32" i="1" s="1"/>
  <c r="R32" i="1"/>
  <c r="S32" i="1" s="1"/>
  <c r="P32" i="1"/>
  <c r="O32" i="1"/>
  <c r="N32" i="1"/>
  <c r="L32" i="1"/>
  <c r="M32" i="1" s="1"/>
  <c r="J32" i="1"/>
  <c r="I32" i="1"/>
  <c r="H32" i="1"/>
  <c r="G32" i="1"/>
  <c r="F32" i="1"/>
  <c r="E32" i="1"/>
  <c r="D32" i="1"/>
  <c r="Z31" i="1"/>
  <c r="Y31" i="1"/>
  <c r="W31" i="1"/>
  <c r="S31" i="1"/>
  <c r="Q31" i="1"/>
  <c r="O31" i="1"/>
  <c r="M31" i="1"/>
  <c r="K31" i="1"/>
  <c r="AA31" i="1" s="1"/>
  <c r="C31" i="1"/>
  <c r="B31" i="1"/>
  <c r="A31" i="1"/>
  <c r="Z30" i="1"/>
  <c r="Y30" i="1"/>
  <c r="W30" i="1"/>
  <c r="S30" i="1"/>
  <c r="Q30" i="1"/>
  <c r="O30" i="1"/>
  <c r="M30" i="1"/>
  <c r="K30" i="1"/>
  <c r="AA30" i="1" s="1"/>
  <c r="C30" i="1"/>
  <c r="Z29" i="1"/>
  <c r="AA29" i="1" s="1"/>
  <c r="Y29" i="1"/>
  <c r="W29" i="1"/>
  <c r="S29" i="1"/>
  <c r="O29" i="1"/>
  <c r="K29" i="1"/>
  <c r="C29" i="1"/>
  <c r="B29" i="1"/>
  <c r="A29" i="1"/>
  <c r="AA28" i="1"/>
  <c r="Z28" i="1"/>
  <c r="Y28" i="1"/>
  <c r="W28" i="1"/>
  <c r="S28" i="1"/>
  <c r="Q28" i="1"/>
  <c r="O28" i="1"/>
  <c r="K28" i="1"/>
  <c r="C28" i="1"/>
  <c r="Z27" i="1"/>
  <c r="AA27" i="1" s="1"/>
  <c r="Y27" i="1"/>
  <c r="W27" i="1"/>
  <c r="S27" i="1"/>
  <c r="Q27" i="1"/>
  <c r="O27" i="1"/>
  <c r="M27" i="1"/>
  <c r="K27" i="1"/>
  <c r="C27" i="1"/>
  <c r="Z26" i="1"/>
  <c r="AA26" i="1" s="1"/>
  <c r="Y26" i="1"/>
  <c r="W26" i="1"/>
  <c r="S26" i="1"/>
  <c r="Q26" i="1"/>
  <c r="O26" i="1"/>
  <c r="K26" i="1"/>
  <c r="C26" i="1"/>
  <c r="B26" i="1"/>
  <c r="A26" i="1"/>
  <c r="Z25" i="1"/>
  <c r="AA25" i="1" s="1"/>
  <c r="Y25" i="1"/>
  <c r="W25" i="1"/>
  <c r="S25" i="1"/>
  <c r="Q25" i="1"/>
  <c r="O25" i="1"/>
  <c r="K25" i="1"/>
  <c r="C25" i="1"/>
  <c r="Z24" i="1"/>
  <c r="AA24" i="1" s="1"/>
  <c r="Y24" i="1"/>
  <c r="W24" i="1"/>
  <c r="S24" i="1"/>
  <c r="Q24" i="1"/>
  <c r="O24" i="1"/>
  <c r="K24" i="1"/>
  <c r="C24" i="1"/>
  <c r="B24" i="1"/>
  <c r="A24" i="1"/>
  <c r="Z23" i="1"/>
  <c r="Y23" i="1"/>
  <c r="W23" i="1"/>
  <c r="S23" i="1"/>
  <c r="Q23" i="1"/>
  <c r="O23" i="1"/>
  <c r="M23" i="1"/>
  <c r="K23" i="1"/>
  <c r="AA23" i="1" s="1"/>
  <c r="C23" i="1"/>
  <c r="Z22" i="1"/>
  <c r="Y22" i="1"/>
  <c r="W22" i="1"/>
  <c r="S22" i="1"/>
  <c r="Q22" i="1"/>
  <c r="O22" i="1"/>
  <c r="M22" i="1"/>
  <c r="K22" i="1"/>
  <c r="AA22" i="1" s="1"/>
  <c r="C22" i="1"/>
  <c r="B22" i="1"/>
  <c r="A22" i="1"/>
  <c r="Z21" i="1"/>
  <c r="Y21" i="1"/>
  <c r="W21" i="1"/>
  <c r="S21" i="1"/>
  <c r="Q21" i="1"/>
  <c r="O21" i="1"/>
  <c r="M21" i="1"/>
  <c r="K21" i="1"/>
  <c r="AA21" i="1" s="1"/>
  <c r="C21" i="1"/>
  <c r="B21" i="1"/>
  <c r="A21" i="1"/>
  <c r="Z20" i="1"/>
  <c r="Y20" i="1"/>
  <c r="W20" i="1"/>
  <c r="S20" i="1"/>
  <c r="Q20" i="1"/>
  <c r="O20" i="1"/>
  <c r="M20" i="1"/>
  <c r="K20" i="1"/>
  <c r="AA20" i="1" s="1"/>
  <c r="C20" i="1"/>
  <c r="AA19" i="1"/>
  <c r="Z19" i="1"/>
  <c r="W19" i="1"/>
  <c r="S19" i="1"/>
  <c r="O19" i="1"/>
  <c r="K19" i="1"/>
  <c r="C19" i="1"/>
  <c r="Z18" i="1"/>
  <c r="AA18" i="1" s="1"/>
  <c r="Y18" i="1"/>
  <c r="W18" i="1"/>
  <c r="S18" i="1"/>
  <c r="Q18" i="1"/>
  <c r="O18" i="1"/>
  <c r="K18" i="1"/>
  <c r="C18" i="1"/>
  <c r="B18" i="1"/>
  <c r="A18" i="1"/>
  <c r="Z17" i="1"/>
  <c r="Y17" i="1"/>
  <c r="W17" i="1"/>
  <c r="U17" i="1"/>
  <c r="S17" i="1"/>
  <c r="Q17" i="1"/>
  <c r="O17" i="1"/>
  <c r="K17" i="1"/>
  <c r="AA17" i="1" s="1"/>
  <c r="C17" i="1"/>
  <c r="B17" i="1"/>
  <c r="A17" i="1"/>
  <c r="AA16" i="1"/>
  <c r="Z16" i="1"/>
  <c r="Y16" i="1"/>
  <c r="W16" i="1"/>
  <c r="S16" i="1"/>
  <c r="Q16" i="1"/>
  <c r="O16" i="1"/>
  <c r="K16" i="1"/>
  <c r="C16" i="1"/>
  <c r="Z15" i="1"/>
  <c r="AA15" i="1" s="1"/>
  <c r="Y15" i="1"/>
  <c r="W15" i="1"/>
  <c r="S15" i="1"/>
  <c r="Q15" i="1"/>
  <c r="O15" i="1"/>
  <c r="K15" i="1"/>
  <c r="C15" i="1"/>
  <c r="B15" i="1"/>
  <c r="A15" i="1"/>
  <c r="AA14" i="1"/>
  <c r="Z14" i="1"/>
  <c r="Y14" i="1"/>
  <c r="W14" i="1"/>
  <c r="S14" i="1"/>
  <c r="Q14" i="1"/>
  <c r="O14" i="1"/>
  <c r="K14" i="1"/>
  <c r="C14" i="1"/>
  <c r="Z13" i="1"/>
  <c r="AA13" i="1" s="1"/>
  <c r="Y13" i="1"/>
  <c r="W13" i="1"/>
  <c r="Q13" i="1"/>
  <c r="O13" i="1"/>
  <c r="M13" i="1"/>
  <c r="K13" i="1"/>
  <c r="C13" i="1"/>
  <c r="Z12" i="1"/>
  <c r="Z32" i="1" s="1"/>
  <c r="Y12" i="1"/>
  <c r="W12" i="1"/>
  <c r="Q12" i="1"/>
  <c r="O12" i="1"/>
  <c r="K12" i="1"/>
  <c r="AA12" i="1" s="1"/>
  <c r="C12" i="1"/>
  <c r="B12" i="1"/>
  <c r="A12" i="1"/>
  <c r="M5" i="1"/>
  <c r="L5" i="1"/>
  <c r="M4" i="1"/>
  <c r="L4" i="1"/>
  <c r="K32" i="1" l="1"/>
  <c r="AA32" i="1" s="1"/>
</calcChain>
</file>

<file path=xl/sharedStrings.xml><?xml version="1.0" encoding="utf-8"?>
<sst xmlns="http://schemas.openxmlformats.org/spreadsheetml/2006/main" count="72" uniqueCount="48">
  <si>
    <t>TABEL 75</t>
  </si>
  <si>
    <t>PERSENTASE TEMPAT-TEMPAT UMUM (TTU) MEMENUHI SYARAT KESEHATAN MENURUT KECAMATAN DAN PUSKESMAS</t>
  </si>
  <si>
    <t>NO</t>
  </si>
  <si>
    <t>KECAMATAN</t>
  </si>
  <si>
    <t>PUSKESMAS</t>
  </si>
  <si>
    <t>TTU YANG ADA</t>
  </si>
  <si>
    <t>TTU MEMENUHI SYARAT KESEHATAN</t>
  </si>
  <si>
    <t>SARANA PENDIDIKAN</t>
  </si>
  <si>
    <t>SARANA KESEHATAN</t>
  </si>
  <si>
    <t>TEMPAT IBADAH</t>
  </si>
  <si>
    <t>PASAR</t>
  </si>
  <si>
    <t>JUMLAH TTU YANG ADA</t>
  </si>
  <si>
    <t>JUMLAH TOTAL</t>
  </si>
  <si>
    <t>SD/MI</t>
  </si>
  <si>
    <t>SMP/MTs</t>
  </si>
  <si>
    <t>SMA/MA</t>
  </si>
  <si>
    <t>RUMAH SAKIT UMUM</t>
  </si>
  <si>
    <t>∑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</si>
  <si>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</si>
  <si>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</si>
  <si>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</si>
  <si>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</si>
  <si>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</si>
  <si>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</si>
  <si>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</si>
  <si>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</si>
  <si>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</si>
  <si>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</si>
  <si>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</si>
  <si>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</si>
  <si>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</si>
  <si>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</si>
  <si>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</si>
  <si>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</si>
  <si>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</si>
  <si>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</si>
  <si>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</si>
  <si>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</si>
  <si>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</si>
  <si>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</si>
  <si>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</si>
  <si>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</si>
  <si>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</si>
  <si>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</si>
  <si>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</si>
  <si>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</si>
  <si>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JUMLAH (KAB/KOTA)</t>
  </si>
  <si>
    <t>Sumber: Bidang Upaya Kesehatan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</si>
</sst>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_(* #,##0.0_);_(* \(#,##0.0\);_(* &quot;-&quot;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2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" fontId="2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164" fontId="2" fillId="2" borderId="16" xfId="1" applyFont="1" applyFill="1" applyBorder="1" applyAlignment="1">
      <alignment vertical="center"/>
    </xf>
    <xf numFmtId="1" fontId="2" fillId="2" borderId="16" xfId="2" applyNumberFormat="1" applyFont="1" applyFill="1" applyBorder="1" applyAlignment="1">
      <alignment vertical="center"/>
    </xf>
    <xf numFmtId="37" fontId="2" fillId="2" borderId="17" xfId="2" applyNumberFormat="1" applyFont="1" applyFill="1" applyBorder="1" applyAlignment="1">
      <alignment vertical="center"/>
    </xf>
    <xf numFmtId="166" fontId="2" fillId="2" borderId="16" xfId="1" applyNumberFormat="1" applyFont="1" applyFill="1" applyBorder="1" applyAlignment="1">
      <alignment vertical="center"/>
    </xf>
    <xf numFmtId="164" fontId="2" fillId="2" borderId="16" xfId="1" applyFont="1" applyFill="1" applyBorder="1" applyAlignment="1">
      <alignment horizontal="center" vertical="center"/>
    </xf>
    <xf numFmtId="1" fontId="2" fillId="2" borderId="17" xfId="2" applyNumberFormat="1" applyFont="1" applyFill="1" applyBorder="1" applyAlignment="1">
      <alignment vertical="center"/>
    </xf>
    <xf numFmtId="167" fontId="2" fillId="2" borderId="16" xfId="2" applyNumberFormat="1" applyFont="1" applyFill="1" applyBorder="1" applyAlignment="1">
      <alignment vertical="center"/>
    </xf>
    <xf numFmtId="168" fontId="2" fillId="2" borderId="16" xfId="2" applyNumberFormat="1" applyFont="1" applyFill="1" applyBorder="1" applyAlignment="1">
      <alignment vertical="center"/>
    </xf>
    <xf numFmtId="168" fontId="2" fillId="2" borderId="17" xfId="2" applyNumberFormat="1" applyFont="1" applyFill="1" applyBorder="1" applyAlignment="1">
      <alignment vertical="center"/>
    </xf>
    <xf numFmtId="169" fontId="2" fillId="2" borderId="18" xfId="2" applyNumberFormat="1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164" fontId="2" fillId="2" borderId="19" xfId="1" applyFont="1" applyFill="1" applyBorder="1" applyAlignment="1">
      <alignment vertical="center"/>
    </xf>
    <xf numFmtId="1" fontId="2" fillId="2" borderId="19" xfId="2" applyNumberFormat="1" applyFont="1" applyFill="1" applyBorder="1" applyAlignment="1">
      <alignment vertical="center"/>
    </xf>
    <xf numFmtId="37" fontId="2" fillId="2" borderId="20" xfId="2" applyNumberFormat="1" applyFont="1" applyFill="1" applyBorder="1" applyAlignment="1">
      <alignment vertical="center"/>
    </xf>
    <xf numFmtId="170" fontId="2" fillId="2" borderId="19" xfId="1" applyNumberFormat="1" applyFont="1" applyFill="1" applyBorder="1" applyAlignment="1">
      <alignment vertical="center"/>
    </xf>
    <xf numFmtId="166" fontId="2" fillId="2" borderId="19" xfId="1" applyNumberFormat="1" applyFont="1" applyFill="1" applyBorder="1" applyAlignment="1">
      <alignment vertical="center"/>
    </xf>
    <xf numFmtId="1" fontId="2" fillId="2" borderId="20" xfId="2" applyNumberFormat="1" applyFont="1" applyFill="1" applyBorder="1" applyAlignment="1">
      <alignment vertical="center"/>
    </xf>
    <xf numFmtId="167" fontId="2" fillId="2" borderId="19" xfId="2" applyNumberFormat="1" applyFont="1" applyFill="1" applyBorder="1" applyAlignment="1">
      <alignment vertical="center"/>
    </xf>
    <xf numFmtId="168" fontId="2" fillId="2" borderId="19" xfId="2" applyNumberFormat="1" applyFont="1" applyFill="1" applyBorder="1" applyAlignment="1">
      <alignment vertical="center"/>
    </xf>
    <xf numFmtId="168" fontId="2" fillId="2" borderId="20" xfId="2" applyNumberFormat="1" applyFont="1" applyFill="1" applyBorder="1" applyAlignment="1">
      <alignment vertical="center"/>
    </xf>
    <xf numFmtId="169" fontId="2" fillId="2" borderId="21" xfId="2" applyNumberFormat="1" applyFont="1" applyFill="1" applyBorder="1" applyAlignment="1">
      <alignment vertical="center"/>
    </xf>
    <xf numFmtId="0" fontId="2" fillId="2" borderId="19" xfId="2" applyNumberFormat="1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164" fontId="2" fillId="2" borderId="22" xfId="1" applyFont="1" applyFill="1" applyBorder="1" applyAlignment="1">
      <alignment vertical="center"/>
    </xf>
    <xf numFmtId="1" fontId="2" fillId="2" borderId="22" xfId="2" applyNumberFormat="1" applyFont="1" applyFill="1" applyBorder="1" applyAlignment="1">
      <alignment vertical="center"/>
    </xf>
    <xf numFmtId="170" fontId="2" fillId="2" borderId="22" xfId="1" applyNumberFormat="1" applyFont="1" applyFill="1" applyBorder="1" applyAlignment="1">
      <alignment vertical="center"/>
    </xf>
    <xf numFmtId="166" fontId="2" fillId="2" borderId="22" xfId="1" applyNumberFormat="1" applyFont="1" applyFill="1" applyBorder="1" applyAlignment="1">
      <alignment vertical="center"/>
    </xf>
    <xf numFmtId="1" fontId="2" fillId="2" borderId="23" xfId="2" applyNumberFormat="1" applyFont="1" applyFill="1" applyBorder="1" applyAlignment="1">
      <alignment vertical="center"/>
    </xf>
    <xf numFmtId="167" fontId="2" fillId="2" borderId="22" xfId="2" applyNumberFormat="1" applyFont="1" applyFill="1" applyBorder="1" applyAlignment="1">
      <alignment vertical="center"/>
    </xf>
    <xf numFmtId="168" fontId="2" fillId="2" borderId="22" xfId="2" applyNumberFormat="1" applyFont="1" applyFill="1" applyBorder="1" applyAlignment="1">
      <alignment vertical="center"/>
    </xf>
    <xf numFmtId="168" fontId="2" fillId="2" borderId="23" xfId="2" applyNumberFormat="1" applyFont="1" applyFill="1" applyBorder="1" applyAlignment="1">
      <alignment vertical="center"/>
    </xf>
    <xf numFmtId="169" fontId="2" fillId="2" borderId="24" xfId="2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3" fontId="6" fillId="2" borderId="11" xfId="2" applyNumberFormat="1" applyFont="1" applyFill="1" applyBorder="1" applyAlignment="1">
      <alignment vertical="center"/>
    </xf>
    <xf numFmtId="169" fontId="6" fillId="2" borderId="10" xfId="1" applyNumberFormat="1" applyFont="1" applyFill="1" applyBorder="1" applyAlignment="1">
      <alignment vertical="center"/>
    </xf>
    <xf numFmtId="37" fontId="6" fillId="2" borderId="11" xfId="2" applyNumberFormat="1" applyFont="1" applyFill="1" applyBorder="1" applyAlignment="1">
      <alignment vertical="center"/>
    </xf>
    <xf numFmtId="1" fontId="6" fillId="2" borderId="11" xfId="2" applyNumberFormat="1" applyFont="1" applyFill="1" applyBorder="1" applyAlignment="1">
      <alignment vertical="center"/>
    </xf>
    <xf numFmtId="169" fontId="6" fillId="2" borderId="11" xfId="2" applyNumberFormat="1" applyFont="1" applyFill="1" applyBorder="1" applyAlignment="1">
      <alignment vertical="center"/>
    </xf>
    <xf numFmtId="169" fontId="6" fillId="2" borderId="10" xfId="2" applyNumberFormat="1" applyFont="1" applyFill="1" applyBorder="1" applyAlignment="1">
      <alignment vertical="center"/>
    </xf>
    <xf numFmtId="169" fontId="6" fillId="2" borderId="8" xfId="2" applyNumberFormat="1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3">
    <cellStyle name="Comma [0] 2 2" xfId="1" xr:uid="{F643FF3B-F930-4E15-AD61-4485B6B8379C}"/>
    <cellStyle name="Comma 10" xfId="2" xr:uid="{55826904-5630-46E2-97DD-A1D0DFF6EFDB}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9" formatCode="0.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_(* #,##0.0_);_(* \(#,##0.0\);_(* &quot;-&quot;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_(* #,##0.0_);_(* \(#,##0.0\);_(* &quot;-&quot;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70" formatCode="_(* #,##0.0_);_(* \(#,##0.0\);_(* &quot;-&quot;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5" formatCode="#,##0;\-#,##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2%20(Final).xls" TargetMode="External"/><Relationship Id="rId1" Type="http://schemas.openxmlformats.org/officeDocument/2006/relationships/externalLinkPath" Target="/2026/UPDATE%20SATU%20DATA/000%20LAMPIRAN%20PROFIL%20DINAS%20KESEHATAN/LAMPIRAN%20%20PROFIL%20Kes%20Th%202022%20(F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IKA"/>
      <sheetName val="6"/>
      <sheetName val="7"/>
      <sheetName val="8"/>
      <sheetName val="9"/>
      <sheetName val="10"/>
      <sheetName val="11 a"/>
      <sheetName val="11 b"/>
      <sheetName val="12  a"/>
      <sheetName val="12 b"/>
      <sheetName val="13  a"/>
      <sheetName val="13  b"/>
      <sheetName val="14a"/>
      <sheetName val="14 b"/>
      <sheetName val="15 a"/>
      <sheetName val="15 b"/>
      <sheetName val="16 a"/>
      <sheetName val="16 b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ikk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Sheet1"/>
      <sheetName val="Sheet2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1427F8-8F6B-43C0-8544-2361DB7442AE}" name="Table141" displayName="Table141" ref="A11:AA32" totalsRowShown="0" headerRowDxfId="30" dataDxfId="29" headerRowBorderDxfId="27" tableBorderDxfId="28" dataCellStyle="Comma 10">
  <autoFilter ref="A11:AA32" xr:uid="{AD174E83-2490-435E-8B52-65F5DBE98D55}"/>
  <tableColumns count="27">
    <tableColumn id="1" xr3:uid="{207A3AD8-6812-440D-B3D0-9DD00B91CD5A}" name="1" dataDxfId="26"/>
    <tableColumn id="2" xr3:uid="{6A8557B7-965A-4069-91F2-28B74C52EE07}" name="2" dataDxfId="25"/>
    <tableColumn id="3" xr3:uid="{FA899FB0-51B4-4264-B2AE-6DAEE2309AC2}" name="3" dataDxfId="24"/>
    <tableColumn id="4" xr3:uid="{79B855E0-68C0-4335-AD67-E331C00EAC41}" name="4" dataDxfId="23" dataCellStyle="Comma [0] 2 2"/>
    <tableColumn id="5" xr3:uid="{E8D7B138-0E31-493B-BD35-56616CD88BA3}" name="5" dataDxfId="22" dataCellStyle="Comma [0] 2 2"/>
    <tableColumn id="6" xr3:uid="{D14941D4-6BBE-4D16-8C1E-B7518C784591}" name="6" dataDxfId="21" dataCellStyle="Comma [0] 2 2"/>
    <tableColumn id="7" xr3:uid="{C91AFE7D-935B-49CF-901C-C6FAE1DF54F2}" name="7" dataDxfId="20" dataCellStyle="Comma 10"/>
    <tableColumn id="8" xr3:uid="{696B7D15-D4A2-4DD5-B87A-94F65CA6AB9D}" name="8" dataDxfId="19" dataCellStyle="Comma [0] 2 2"/>
    <tableColumn id="9" xr3:uid="{AD336C01-15B8-401A-81CC-0B1019E1C9BA}" name="9" dataDxfId="18" dataCellStyle="Comma [0] 2 2"/>
    <tableColumn id="10" xr3:uid="{EBE702AD-B5CC-48AB-A729-1CB6CE0BD64D}" name="10" dataDxfId="17" dataCellStyle="Comma [0] 2 2"/>
    <tableColumn id="11" xr3:uid="{6D4E1D0F-4A2A-4852-AD46-514EC51DF68B}" name="11" dataDxfId="16" dataCellStyle="Comma 10"/>
    <tableColumn id="12" xr3:uid="{2A1752CA-8C94-4B1F-8F3B-14095F95C1BD}" name="12" dataDxfId="15" dataCellStyle="Comma [0] 2 2"/>
    <tableColumn id="13" xr3:uid="{A27FB5A7-038E-4043-A518-E9E29C19D631}" name="13" dataDxfId="14" dataCellStyle="Comma [0] 2 2"/>
    <tableColumn id="14" xr3:uid="{EEC89A83-D4CD-45D6-BCE3-355A108D17B3}" name="14" dataDxfId="13" dataCellStyle="Comma [0] 2 2"/>
    <tableColumn id="15" xr3:uid="{9348D1EA-8460-4324-BA54-1C50E9D65A99}" name="15" dataDxfId="12" dataCellStyle="Comma [0] 2 2">
      <calculatedColumnFormula>N12/E12*100</calculatedColumnFormula>
    </tableColumn>
    <tableColumn id="16" xr3:uid="{3DADD0F5-B6D2-4B20-9BF5-3113BC1EB572}" name="16" dataDxfId="11" dataCellStyle="Comma [0] 2 2"/>
    <tableColumn id="17" xr3:uid="{9C8CD049-024A-43CF-A795-2113CB70CA40}" name="17" dataDxfId="10" dataCellStyle="Comma [0] 2 2"/>
    <tableColumn id="18" xr3:uid="{B4550FDC-D068-4C30-B0C0-A1B2D27ED5B9}" name="18" dataDxfId="9" dataCellStyle="Comma 10"/>
    <tableColumn id="19" xr3:uid="{533D6763-E838-48AC-988C-CE9A8F522386}" name="19" dataDxfId="8" dataCellStyle="Comma 10">
      <calculatedColumnFormula>R12/G12*100</calculatedColumnFormula>
    </tableColumn>
    <tableColumn id="20" xr3:uid="{49F0D44F-2935-48F0-A2F3-20C8CEC14D50}" name="20" dataDxfId="7" dataCellStyle="Comma 10"/>
    <tableColumn id="21" xr3:uid="{D8CBA6D0-5BCB-4FD8-B6AA-B4561AA6B22A}" name="21" dataDxfId="6" dataCellStyle="Comma 10"/>
    <tableColumn id="22" xr3:uid="{0CCF0299-0939-406F-A7D9-525141C41FD4}" name="22" dataDxfId="5" dataCellStyle="Comma 10"/>
    <tableColumn id="23" xr3:uid="{850834F8-2DA6-46CC-8B6E-581BF0D65C37}" name="23" dataDxfId="4" dataCellStyle="Comma 10">
      <calculatedColumnFormula>V12/I12*100</calculatedColumnFormula>
    </tableColumn>
    <tableColumn id="24" xr3:uid="{C7626146-92B2-4015-8D6F-008E83F7535E}" name="24" dataDxfId="3" dataCellStyle="Comma 10"/>
    <tableColumn id="25" xr3:uid="{5CD446A1-1FC0-4121-B886-0BC399E8F3B1}" name="25" dataDxfId="2" dataCellStyle="Comma 10">
      <calculatedColumnFormula>X12/J12*100</calculatedColumnFormula>
    </tableColumn>
    <tableColumn id="26" xr3:uid="{A1C8C835-3837-429D-8F53-25FDF8FDD070}" name="26" dataDxfId="1" dataCellStyle="Comma 10"/>
    <tableColumn id="27" xr3:uid="{3975E493-4C11-44FA-93B0-9B3540A0824F}" name="27" dataDxfId="0" dataCellStyle="Comma 10">
      <calculatedColumnFormula>Z12/K12*100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D062-E0C0-438E-AD9C-20CBD7D11482}">
  <sheetPr codeName="Sheet78">
    <tabColor rgb="FF00B050"/>
    <pageSetUpPr fitToPage="1"/>
  </sheetPr>
  <dimension ref="A1:AA34"/>
  <sheetViews>
    <sheetView tabSelected="1" view="pageBreakPreview" zoomScale="60" zoomScaleNormal="64" workbookViewId="0"/>
  </sheetViews>
  <sheetFormatPr defaultColWidth="19" defaultRowHeight="15" x14ac:dyDescent="0.25"/>
  <cols>
    <col min="1" max="1" width="6.44140625" style="1" customWidth="1"/>
    <col min="2" max="2" width="21.6640625" style="1" customWidth="1"/>
    <col min="3" max="3" width="25" style="1" customWidth="1"/>
    <col min="4" max="27" width="9.6640625" style="1" customWidth="1"/>
    <col min="28" max="256" width="19" style="1"/>
    <col min="257" max="257" width="6.44140625" style="1" customWidth="1"/>
    <col min="258" max="258" width="21.6640625" style="1" customWidth="1"/>
    <col min="259" max="259" width="25" style="1" customWidth="1"/>
    <col min="260" max="283" width="9.6640625" style="1" customWidth="1"/>
    <col min="284" max="512" width="19" style="1"/>
    <col min="513" max="513" width="6.44140625" style="1" customWidth="1"/>
    <col min="514" max="514" width="21.6640625" style="1" customWidth="1"/>
    <col min="515" max="515" width="25" style="1" customWidth="1"/>
    <col min="516" max="539" width="9.6640625" style="1" customWidth="1"/>
    <col min="540" max="768" width="19" style="1"/>
    <col min="769" max="769" width="6.44140625" style="1" customWidth="1"/>
    <col min="770" max="770" width="21.6640625" style="1" customWidth="1"/>
    <col min="771" max="771" width="25" style="1" customWidth="1"/>
    <col min="772" max="795" width="9.6640625" style="1" customWidth="1"/>
    <col min="796" max="1024" width="19" style="1"/>
    <col min="1025" max="1025" width="6.44140625" style="1" customWidth="1"/>
    <col min="1026" max="1026" width="21.6640625" style="1" customWidth="1"/>
    <col min="1027" max="1027" width="25" style="1" customWidth="1"/>
    <col min="1028" max="1051" width="9.6640625" style="1" customWidth="1"/>
    <col min="1052" max="1280" width="19" style="1"/>
    <col min="1281" max="1281" width="6.44140625" style="1" customWidth="1"/>
    <col min="1282" max="1282" width="21.6640625" style="1" customWidth="1"/>
    <col min="1283" max="1283" width="25" style="1" customWidth="1"/>
    <col min="1284" max="1307" width="9.6640625" style="1" customWidth="1"/>
    <col min="1308" max="1536" width="19" style="1"/>
    <col min="1537" max="1537" width="6.44140625" style="1" customWidth="1"/>
    <col min="1538" max="1538" width="21.6640625" style="1" customWidth="1"/>
    <col min="1539" max="1539" width="25" style="1" customWidth="1"/>
    <col min="1540" max="1563" width="9.6640625" style="1" customWidth="1"/>
    <col min="1564" max="1792" width="19" style="1"/>
    <col min="1793" max="1793" width="6.44140625" style="1" customWidth="1"/>
    <col min="1794" max="1794" width="21.6640625" style="1" customWidth="1"/>
    <col min="1795" max="1795" width="25" style="1" customWidth="1"/>
    <col min="1796" max="1819" width="9.6640625" style="1" customWidth="1"/>
    <col min="1820" max="2048" width="19" style="1"/>
    <col min="2049" max="2049" width="6.44140625" style="1" customWidth="1"/>
    <col min="2050" max="2050" width="21.6640625" style="1" customWidth="1"/>
    <col min="2051" max="2051" width="25" style="1" customWidth="1"/>
    <col min="2052" max="2075" width="9.6640625" style="1" customWidth="1"/>
    <col min="2076" max="2304" width="19" style="1"/>
    <col min="2305" max="2305" width="6.44140625" style="1" customWidth="1"/>
    <col min="2306" max="2306" width="21.6640625" style="1" customWidth="1"/>
    <col min="2307" max="2307" width="25" style="1" customWidth="1"/>
    <col min="2308" max="2331" width="9.6640625" style="1" customWidth="1"/>
    <col min="2332" max="2560" width="19" style="1"/>
    <col min="2561" max="2561" width="6.44140625" style="1" customWidth="1"/>
    <col min="2562" max="2562" width="21.6640625" style="1" customWidth="1"/>
    <col min="2563" max="2563" width="25" style="1" customWidth="1"/>
    <col min="2564" max="2587" width="9.6640625" style="1" customWidth="1"/>
    <col min="2588" max="2816" width="19" style="1"/>
    <col min="2817" max="2817" width="6.44140625" style="1" customWidth="1"/>
    <col min="2818" max="2818" width="21.6640625" style="1" customWidth="1"/>
    <col min="2819" max="2819" width="25" style="1" customWidth="1"/>
    <col min="2820" max="2843" width="9.6640625" style="1" customWidth="1"/>
    <col min="2844" max="3072" width="19" style="1"/>
    <col min="3073" max="3073" width="6.44140625" style="1" customWidth="1"/>
    <col min="3074" max="3074" width="21.6640625" style="1" customWidth="1"/>
    <col min="3075" max="3075" width="25" style="1" customWidth="1"/>
    <col min="3076" max="3099" width="9.6640625" style="1" customWidth="1"/>
    <col min="3100" max="3328" width="19" style="1"/>
    <col min="3329" max="3329" width="6.44140625" style="1" customWidth="1"/>
    <col min="3330" max="3330" width="21.6640625" style="1" customWidth="1"/>
    <col min="3331" max="3331" width="25" style="1" customWidth="1"/>
    <col min="3332" max="3355" width="9.6640625" style="1" customWidth="1"/>
    <col min="3356" max="3584" width="19" style="1"/>
    <col min="3585" max="3585" width="6.44140625" style="1" customWidth="1"/>
    <col min="3586" max="3586" width="21.6640625" style="1" customWidth="1"/>
    <col min="3587" max="3587" width="25" style="1" customWidth="1"/>
    <col min="3588" max="3611" width="9.6640625" style="1" customWidth="1"/>
    <col min="3612" max="3840" width="19" style="1"/>
    <col min="3841" max="3841" width="6.44140625" style="1" customWidth="1"/>
    <col min="3842" max="3842" width="21.6640625" style="1" customWidth="1"/>
    <col min="3843" max="3843" width="25" style="1" customWidth="1"/>
    <col min="3844" max="3867" width="9.6640625" style="1" customWidth="1"/>
    <col min="3868" max="4096" width="19" style="1"/>
    <col min="4097" max="4097" width="6.44140625" style="1" customWidth="1"/>
    <col min="4098" max="4098" width="21.6640625" style="1" customWidth="1"/>
    <col min="4099" max="4099" width="25" style="1" customWidth="1"/>
    <col min="4100" max="4123" width="9.6640625" style="1" customWidth="1"/>
    <col min="4124" max="4352" width="19" style="1"/>
    <col min="4353" max="4353" width="6.44140625" style="1" customWidth="1"/>
    <col min="4354" max="4354" width="21.6640625" style="1" customWidth="1"/>
    <col min="4355" max="4355" width="25" style="1" customWidth="1"/>
    <col min="4356" max="4379" width="9.6640625" style="1" customWidth="1"/>
    <col min="4380" max="4608" width="19" style="1"/>
    <col min="4609" max="4609" width="6.44140625" style="1" customWidth="1"/>
    <col min="4610" max="4610" width="21.6640625" style="1" customWidth="1"/>
    <col min="4611" max="4611" width="25" style="1" customWidth="1"/>
    <col min="4612" max="4635" width="9.6640625" style="1" customWidth="1"/>
    <col min="4636" max="4864" width="19" style="1"/>
    <col min="4865" max="4865" width="6.44140625" style="1" customWidth="1"/>
    <col min="4866" max="4866" width="21.6640625" style="1" customWidth="1"/>
    <col min="4867" max="4867" width="25" style="1" customWidth="1"/>
    <col min="4868" max="4891" width="9.6640625" style="1" customWidth="1"/>
    <col min="4892" max="5120" width="19" style="1"/>
    <col min="5121" max="5121" width="6.44140625" style="1" customWidth="1"/>
    <col min="5122" max="5122" width="21.6640625" style="1" customWidth="1"/>
    <col min="5123" max="5123" width="25" style="1" customWidth="1"/>
    <col min="5124" max="5147" width="9.6640625" style="1" customWidth="1"/>
    <col min="5148" max="5376" width="19" style="1"/>
    <col min="5377" max="5377" width="6.44140625" style="1" customWidth="1"/>
    <col min="5378" max="5378" width="21.6640625" style="1" customWidth="1"/>
    <col min="5379" max="5379" width="25" style="1" customWidth="1"/>
    <col min="5380" max="5403" width="9.6640625" style="1" customWidth="1"/>
    <col min="5404" max="5632" width="19" style="1"/>
    <col min="5633" max="5633" width="6.44140625" style="1" customWidth="1"/>
    <col min="5634" max="5634" width="21.6640625" style="1" customWidth="1"/>
    <col min="5635" max="5635" width="25" style="1" customWidth="1"/>
    <col min="5636" max="5659" width="9.6640625" style="1" customWidth="1"/>
    <col min="5660" max="5888" width="19" style="1"/>
    <col min="5889" max="5889" width="6.44140625" style="1" customWidth="1"/>
    <col min="5890" max="5890" width="21.6640625" style="1" customWidth="1"/>
    <col min="5891" max="5891" width="25" style="1" customWidth="1"/>
    <col min="5892" max="5915" width="9.6640625" style="1" customWidth="1"/>
    <col min="5916" max="6144" width="19" style="1"/>
    <col min="6145" max="6145" width="6.44140625" style="1" customWidth="1"/>
    <col min="6146" max="6146" width="21.6640625" style="1" customWidth="1"/>
    <col min="6147" max="6147" width="25" style="1" customWidth="1"/>
    <col min="6148" max="6171" width="9.6640625" style="1" customWidth="1"/>
    <col min="6172" max="6400" width="19" style="1"/>
    <col min="6401" max="6401" width="6.44140625" style="1" customWidth="1"/>
    <col min="6402" max="6402" width="21.6640625" style="1" customWidth="1"/>
    <col min="6403" max="6403" width="25" style="1" customWidth="1"/>
    <col min="6404" max="6427" width="9.6640625" style="1" customWidth="1"/>
    <col min="6428" max="6656" width="19" style="1"/>
    <col min="6657" max="6657" width="6.44140625" style="1" customWidth="1"/>
    <col min="6658" max="6658" width="21.6640625" style="1" customWidth="1"/>
    <col min="6659" max="6659" width="25" style="1" customWidth="1"/>
    <col min="6660" max="6683" width="9.6640625" style="1" customWidth="1"/>
    <col min="6684" max="6912" width="19" style="1"/>
    <col min="6913" max="6913" width="6.44140625" style="1" customWidth="1"/>
    <col min="6914" max="6914" width="21.6640625" style="1" customWidth="1"/>
    <col min="6915" max="6915" width="25" style="1" customWidth="1"/>
    <col min="6916" max="6939" width="9.6640625" style="1" customWidth="1"/>
    <col min="6940" max="7168" width="19" style="1"/>
    <col min="7169" max="7169" width="6.44140625" style="1" customWidth="1"/>
    <col min="7170" max="7170" width="21.6640625" style="1" customWidth="1"/>
    <col min="7171" max="7171" width="25" style="1" customWidth="1"/>
    <col min="7172" max="7195" width="9.6640625" style="1" customWidth="1"/>
    <col min="7196" max="7424" width="19" style="1"/>
    <col min="7425" max="7425" width="6.44140625" style="1" customWidth="1"/>
    <col min="7426" max="7426" width="21.6640625" style="1" customWidth="1"/>
    <col min="7427" max="7427" width="25" style="1" customWidth="1"/>
    <col min="7428" max="7451" width="9.6640625" style="1" customWidth="1"/>
    <col min="7452" max="7680" width="19" style="1"/>
    <col min="7681" max="7681" width="6.44140625" style="1" customWidth="1"/>
    <col min="7682" max="7682" width="21.6640625" style="1" customWidth="1"/>
    <col min="7683" max="7683" width="25" style="1" customWidth="1"/>
    <col min="7684" max="7707" width="9.6640625" style="1" customWidth="1"/>
    <col min="7708" max="7936" width="19" style="1"/>
    <col min="7937" max="7937" width="6.44140625" style="1" customWidth="1"/>
    <col min="7938" max="7938" width="21.6640625" style="1" customWidth="1"/>
    <col min="7939" max="7939" width="25" style="1" customWidth="1"/>
    <col min="7940" max="7963" width="9.6640625" style="1" customWidth="1"/>
    <col min="7964" max="8192" width="19" style="1"/>
    <col min="8193" max="8193" width="6.44140625" style="1" customWidth="1"/>
    <col min="8194" max="8194" width="21.6640625" style="1" customWidth="1"/>
    <col min="8195" max="8195" width="25" style="1" customWidth="1"/>
    <col min="8196" max="8219" width="9.6640625" style="1" customWidth="1"/>
    <col min="8220" max="8448" width="19" style="1"/>
    <col min="8449" max="8449" width="6.44140625" style="1" customWidth="1"/>
    <col min="8450" max="8450" width="21.6640625" style="1" customWidth="1"/>
    <col min="8451" max="8451" width="25" style="1" customWidth="1"/>
    <col min="8452" max="8475" width="9.6640625" style="1" customWidth="1"/>
    <col min="8476" max="8704" width="19" style="1"/>
    <col min="8705" max="8705" width="6.44140625" style="1" customWidth="1"/>
    <col min="8706" max="8706" width="21.6640625" style="1" customWidth="1"/>
    <col min="8707" max="8707" width="25" style="1" customWidth="1"/>
    <col min="8708" max="8731" width="9.6640625" style="1" customWidth="1"/>
    <col min="8732" max="8960" width="19" style="1"/>
    <col min="8961" max="8961" width="6.44140625" style="1" customWidth="1"/>
    <col min="8962" max="8962" width="21.6640625" style="1" customWidth="1"/>
    <col min="8963" max="8963" width="25" style="1" customWidth="1"/>
    <col min="8964" max="8987" width="9.6640625" style="1" customWidth="1"/>
    <col min="8988" max="9216" width="19" style="1"/>
    <col min="9217" max="9217" width="6.44140625" style="1" customWidth="1"/>
    <col min="9218" max="9218" width="21.6640625" style="1" customWidth="1"/>
    <col min="9219" max="9219" width="25" style="1" customWidth="1"/>
    <col min="9220" max="9243" width="9.6640625" style="1" customWidth="1"/>
    <col min="9244" max="9472" width="19" style="1"/>
    <col min="9473" max="9473" width="6.44140625" style="1" customWidth="1"/>
    <col min="9474" max="9474" width="21.6640625" style="1" customWidth="1"/>
    <col min="9475" max="9475" width="25" style="1" customWidth="1"/>
    <col min="9476" max="9499" width="9.6640625" style="1" customWidth="1"/>
    <col min="9500" max="9728" width="19" style="1"/>
    <col min="9729" max="9729" width="6.44140625" style="1" customWidth="1"/>
    <col min="9730" max="9730" width="21.6640625" style="1" customWidth="1"/>
    <col min="9731" max="9731" width="25" style="1" customWidth="1"/>
    <col min="9732" max="9755" width="9.6640625" style="1" customWidth="1"/>
    <col min="9756" max="9984" width="19" style="1"/>
    <col min="9985" max="9985" width="6.44140625" style="1" customWidth="1"/>
    <col min="9986" max="9986" width="21.6640625" style="1" customWidth="1"/>
    <col min="9987" max="9987" width="25" style="1" customWidth="1"/>
    <col min="9988" max="10011" width="9.6640625" style="1" customWidth="1"/>
    <col min="10012" max="10240" width="19" style="1"/>
    <col min="10241" max="10241" width="6.44140625" style="1" customWidth="1"/>
    <col min="10242" max="10242" width="21.6640625" style="1" customWidth="1"/>
    <col min="10243" max="10243" width="25" style="1" customWidth="1"/>
    <col min="10244" max="10267" width="9.6640625" style="1" customWidth="1"/>
    <col min="10268" max="10496" width="19" style="1"/>
    <col min="10497" max="10497" width="6.44140625" style="1" customWidth="1"/>
    <col min="10498" max="10498" width="21.6640625" style="1" customWidth="1"/>
    <col min="10499" max="10499" width="25" style="1" customWidth="1"/>
    <col min="10500" max="10523" width="9.6640625" style="1" customWidth="1"/>
    <col min="10524" max="10752" width="19" style="1"/>
    <col min="10753" max="10753" width="6.44140625" style="1" customWidth="1"/>
    <col min="10754" max="10754" width="21.6640625" style="1" customWidth="1"/>
    <col min="10755" max="10755" width="25" style="1" customWidth="1"/>
    <col min="10756" max="10779" width="9.6640625" style="1" customWidth="1"/>
    <col min="10780" max="11008" width="19" style="1"/>
    <col min="11009" max="11009" width="6.44140625" style="1" customWidth="1"/>
    <col min="11010" max="11010" width="21.6640625" style="1" customWidth="1"/>
    <col min="11011" max="11011" width="25" style="1" customWidth="1"/>
    <col min="11012" max="11035" width="9.6640625" style="1" customWidth="1"/>
    <col min="11036" max="11264" width="19" style="1"/>
    <col min="11265" max="11265" width="6.44140625" style="1" customWidth="1"/>
    <col min="11266" max="11266" width="21.6640625" style="1" customWidth="1"/>
    <col min="11267" max="11267" width="25" style="1" customWidth="1"/>
    <col min="11268" max="11291" width="9.6640625" style="1" customWidth="1"/>
    <col min="11292" max="11520" width="19" style="1"/>
    <col min="11521" max="11521" width="6.44140625" style="1" customWidth="1"/>
    <col min="11522" max="11522" width="21.6640625" style="1" customWidth="1"/>
    <col min="11523" max="11523" width="25" style="1" customWidth="1"/>
    <col min="11524" max="11547" width="9.6640625" style="1" customWidth="1"/>
    <col min="11548" max="11776" width="19" style="1"/>
    <col min="11777" max="11777" width="6.44140625" style="1" customWidth="1"/>
    <col min="11778" max="11778" width="21.6640625" style="1" customWidth="1"/>
    <col min="11779" max="11779" width="25" style="1" customWidth="1"/>
    <col min="11780" max="11803" width="9.6640625" style="1" customWidth="1"/>
    <col min="11804" max="12032" width="19" style="1"/>
    <col min="12033" max="12033" width="6.44140625" style="1" customWidth="1"/>
    <col min="12034" max="12034" width="21.6640625" style="1" customWidth="1"/>
    <col min="12035" max="12035" width="25" style="1" customWidth="1"/>
    <col min="12036" max="12059" width="9.6640625" style="1" customWidth="1"/>
    <col min="12060" max="12288" width="19" style="1"/>
    <col min="12289" max="12289" width="6.44140625" style="1" customWidth="1"/>
    <col min="12290" max="12290" width="21.6640625" style="1" customWidth="1"/>
    <col min="12291" max="12291" width="25" style="1" customWidth="1"/>
    <col min="12292" max="12315" width="9.6640625" style="1" customWidth="1"/>
    <col min="12316" max="12544" width="19" style="1"/>
    <col min="12545" max="12545" width="6.44140625" style="1" customWidth="1"/>
    <col min="12546" max="12546" width="21.6640625" style="1" customWidth="1"/>
    <col min="12547" max="12547" width="25" style="1" customWidth="1"/>
    <col min="12548" max="12571" width="9.6640625" style="1" customWidth="1"/>
    <col min="12572" max="12800" width="19" style="1"/>
    <col min="12801" max="12801" width="6.44140625" style="1" customWidth="1"/>
    <col min="12802" max="12802" width="21.6640625" style="1" customWidth="1"/>
    <col min="12803" max="12803" width="25" style="1" customWidth="1"/>
    <col min="12804" max="12827" width="9.6640625" style="1" customWidth="1"/>
    <col min="12828" max="13056" width="19" style="1"/>
    <col min="13057" max="13057" width="6.44140625" style="1" customWidth="1"/>
    <col min="13058" max="13058" width="21.6640625" style="1" customWidth="1"/>
    <col min="13059" max="13059" width="25" style="1" customWidth="1"/>
    <col min="13060" max="13083" width="9.6640625" style="1" customWidth="1"/>
    <col min="13084" max="13312" width="19" style="1"/>
    <col min="13313" max="13313" width="6.44140625" style="1" customWidth="1"/>
    <col min="13314" max="13314" width="21.6640625" style="1" customWidth="1"/>
    <col min="13315" max="13315" width="25" style="1" customWidth="1"/>
    <col min="13316" max="13339" width="9.6640625" style="1" customWidth="1"/>
    <col min="13340" max="13568" width="19" style="1"/>
    <col min="13569" max="13569" width="6.44140625" style="1" customWidth="1"/>
    <col min="13570" max="13570" width="21.6640625" style="1" customWidth="1"/>
    <col min="13571" max="13571" width="25" style="1" customWidth="1"/>
    <col min="13572" max="13595" width="9.6640625" style="1" customWidth="1"/>
    <col min="13596" max="13824" width="19" style="1"/>
    <col min="13825" max="13825" width="6.44140625" style="1" customWidth="1"/>
    <col min="13826" max="13826" width="21.6640625" style="1" customWidth="1"/>
    <col min="13827" max="13827" width="25" style="1" customWidth="1"/>
    <col min="13828" max="13851" width="9.6640625" style="1" customWidth="1"/>
    <col min="13852" max="14080" width="19" style="1"/>
    <col min="14081" max="14081" width="6.44140625" style="1" customWidth="1"/>
    <col min="14082" max="14082" width="21.6640625" style="1" customWidth="1"/>
    <col min="14083" max="14083" width="25" style="1" customWidth="1"/>
    <col min="14084" max="14107" width="9.6640625" style="1" customWidth="1"/>
    <col min="14108" max="14336" width="19" style="1"/>
    <col min="14337" max="14337" width="6.44140625" style="1" customWidth="1"/>
    <col min="14338" max="14338" width="21.6640625" style="1" customWidth="1"/>
    <col min="14339" max="14339" width="25" style="1" customWidth="1"/>
    <col min="14340" max="14363" width="9.6640625" style="1" customWidth="1"/>
    <col min="14364" max="14592" width="19" style="1"/>
    <col min="14593" max="14593" width="6.44140625" style="1" customWidth="1"/>
    <col min="14594" max="14594" width="21.6640625" style="1" customWidth="1"/>
    <col min="14595" max="14595" width="25" style="1" customWidth="1"/>
    <col min="14596" max="14619" width="9.6640625" style="1" customWidth="1"/>
    <col min="14620" max="14848" width="19" style="1"/>
    <col min="14849" max="14849" width="6.44140625" style="1" customWidth="1"/>
    <col min="14850" max="14850" width="21.6640625" style="1" customWidth="1"/>
    <col min="14851" max="14851" width="25" style="1" customWidth="1"/>
    <col min="14852" max="14875" width="9.6640625" style="1" customWidth="1"/>
    <col min="14876" max="15104" width="19" style="1"/>
    <col min="15105" max="15105" width="6.44140625" style="1" customWidth="1"/>
    <col min="15106" max="15106" width="21.6640625" style="1" customWidth="1"/>
    <col min="15107" max="15107" width="25" style="1" customWidth="1"/>
    <col min="15108" max="15131" width="9.6640625" style="1" customWidth="1"/>
    <col min="15132" max="15360" width="19" style="1"/>
    <col min="15361" max="15361" width="6.44140625" style="1" customWidth="1"/>
    <col min="15362" max="15362" width="21.6640625" style="1" customWidth="1"/>
    <col min="15363" max="15363" width="25" style="1" customWidth="1"/>
    <col min="15364" max="15387" width="9.6640625" style="1" customWidth="1"/>
    <col min="15388" max="15616" width="19" style="1"/>
    <col min="15617" max="15617" width="6.44140625" style="1" customWidth="1"/>
    <col min="15618" max="15618" width="21.6640625" style="1" customWidth="1"/>
    <col min="15619" max="15619" width="25" style="1" customWidth="1"/>
    <col min="15620" max="15643" width="9.6640625" style="1" customWidth="1"/>
    <col min="15644" max="15872" width="19" style="1"/>
    <col min="15873" max="15873" width="6.44140625" style="1" customWidth="1"/>
    <col min="15874" max="15874" width="21.6640625" style="1" customWidth="1"/>
    <col min="15875" max="15875" width="25" style="1" customWidth="1"/>
    <col min="15876" max="15899" width="9.6640625" style="1" customWidth="1"/>
    <col min="15900" max="16128" width="19" style="1"/>
    <col min="16129" max="16129" width="6.44140625" style="1" customWidth="1"/>
    <col min="16130" max="16130" width="21.6640625" style="1" customWidth="1"/>
    <col min="16131" max="16131" width="25" style="1" customWidth="1"/>
    <col min="16132" max="16155" width="9.6640625" style="1" customWidth="1"/>
    <col min="16156" max="16384" width="19" style="1"/>
  </cols>
  <sheetData>
    <row r="1" spans="1:27" x14ac:dyDescent="0.25">
      <c r="A1" s="1" t="s">
        <v>0</v>
      </c>
    </row>
    <row r="3" spans="1:27" s="3" customFormat="1" ht="16.8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3" customFormat="1" ht="16.8" x14ac:dyDescent="0.25">
      <c r="L4" s="4" t="str">
        <f>'[1]1'!E5</f>
        <v>KABUPATEN/KOTA</v>
      </c>
      <c r="M4" s="5" t="str">
        <f>'[1]1'!F5</f>
        <v>BULUKUMBA</v>
      </c>
    </row>
    <row r="5" spans="1:27" s="3" customFormat="1" ht="16.8" x14ac:dyDescent="0.25">
      <c r="L5" s="4" t="str">
        <f>'[1]1'!E6</f>
        <v xml:space="preserve">TAHUN </v>
      </c>
      <c r="M5" s="5">
        <f>'[1]1'!F6</f>
        <v>2022</v>
      </c>
    </row>
    <row r="6" spans="1:27" ht="15.6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5">
      <c r="A7" s="7" t="s">
        <v>2</v>
      </c>
      <c r="B7" s="7" t="s">
        <v>3</v>
      </c>
      <c r="C7" s="7" t="s">
        <v>4</v>
      </c>
      <c r="D7" s="8" t="s">
        <v>5</v>
      </c>
      <c r="E7" s="9"/>
      <c r="F7" s="9"/>
      <c r="G7" s="9"/>
      <c r="H7" s="9"/>
      <c r="I7" s="9"/>
      <c r="J7" s="9"/>
      <c r="K7" s="10"/>
      <c r="L7" s="11" t="s">
        <v>6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x14ac:dyDescent="0.25">
      <c r="A8" s="12"/>
      <c r="B8" s="12"/>
      <c r="C8" s="12"/>
      <c r="D8" s="13" t="s">
        <v>7</v>
      </c>
      <c r="E8" s="14"/>
      <c r="F8" s="15"/>
      <c r="G8" s="13" t="s">
        <v>8</v>
      </c>
      <c r="H8" s="15"/>
      <c r="I8" s="16" t="s">
        <v>9</v>
      </c>
      <c r="J8" s="16" t="s">
        <v>10</v>
      </c>
      <c r="K8" s="16" t="s">
        <v>11</v>
      </c>
      <c r="L8" s="11" t="s">
        <v>7</v>
      </c>
      <c r="M8" s="11"/>
      <c r="N8" s="11"/>
      <c r="O8" s="11"/>
      <c r="P8" s="11"/>
      <c r="Q8" s="11"/>
      <c r="R8" s="17" t="s">
        <v>8</v>
      </c>
      <c r="S8" s="18"/>
      <c r="T8" s="18"/>
      <c r="U8" s="19"/>
      <c r="V8" s="13" t="s">
        <v>9</v>
      </c>
      <c r="W8" s="14"/>
      <c r="X8" s="13" t="s">
        <v>10</v>
      </c>
      <c r="Y8" s="15"/>
      <c r="Z8" s="13" t="s">
        <v>12</v>
      </c>
      <c r="AA8" s="15"/>
    </row>
    <row r="9" spans="1:27" x14ac:dyDescent="0.25">
      <c r="A9" s="12"/>
      <c r="B9" s="12"/>
      <c r="C9" s="12"/>
      <c r="D9" s="8"/>
      <c r="E9" s="9"/>
      <c r="F9" s="10"/>
      <c r="G9" s="8"/>
      <c r="H9" s="10"/>
      <c r="I9" s="12"/>
      <c r="J9" s="12"/>
      <c r="K9" s="12"/>
      <c r="L9" s="17" t="s">
        <v>13</v>
      </c>
      <c r="M9" s="19"/>
      <c r="N9" s="17" t="s">
        <v>14</v>
      </c>
      <c r="O9" s="19"/>
      <c r="P9" s="17" t="s">
        <v>15</v>
      </c>
      <c r="Q9" s="19"/>
      <c r="R9" s="17" t="s">
        <v>4</v>
      </c>
      <c r="S9" s="19"/>
      <c r="T9" s="17" t="s">
        <v>16</v>
      </c>
      <c r="U9" s="19"/>
      <c r="V9" s="8"/>
      <c r="W9" s="9"/>
      <c r="X9" s="8"/>
      <c r="Y9" s="10"/>
      <c r="Z9" s="8"/>
      <c r="AA9" s="10"/>
    </row>
    <row r="10" spans="1:27" ht="45" x14ac:dyDescent="0.25">
      <c r="A10" s="20"/>
      <c r="B10" s="20"/>
      <c r="C10" s="20"/>
      <c r="D10" s="21" t="s">
        <v>13</v>
      </c>
      <c r="E10" s="21" t="s">
        <v>14</v>
      </c>
      <c r="F10" s="22" t="s">
        <v>15</v>
      </c>
      <c r="G10" s="21" t="s">
        <v>4</v>
      </c>
      <c r="H10" s="21" t="s">
        <v>16</v>
      </c>
      <c r="I10" s="20"/>
      <c r="J10" s="20"/>
      <c r="K10" s="20"/>
      <c r="L10" s="23" t="s">
        <v>17</v>
      </c>
      <c r="M10" s="21" t="s">
        <v>18</v>
      </c>
      <c r="N10" s="23" t="s">
        <v>17</v>
      </c>
      <c r="O10" s="21" t="s">
        <v>18</v>
      </c>
      <c r="P10" s="23" t="s">
        <v>17</v>
      </c>
      <c r="Q10" s="21" t="s">
        <v>18</v>
      </c>
      <c r="R10" s="23" t="s">
        <v>17</v>
      </c>
      <c r="S10" s="21" t="s">
        <v>18</v>
      </c>
      <c r="T10" s="23" t="s">
        <v>17</v>
      </c>
      <c r="U10" s="21" t="s">
        <v>18</v>
      </c>
      <c r="V10" s="23" t="s">
        <v>17</v>
      </c>
      <c r="W10" s="21" t="s">
        <v>18</v>
      </c>
      <c r="X10" s="23" t="s">
        <v>17</v>
      </c>
      <c r="Y10" s="21" t="s">
        <v>18</v>
      </c>
      <c r="Z10" s="23" t="s">
        <v>17</v>
      </c>
      <c r="AA10" s="21" t="s">
        <v>18</v>
      </c>
    </row>
    <row r="11" spans="1:27" x14ac:dyDescent="0.25">
      <c r="A11" s="24" t="s">
        <v>19</v>
      </c>
      <c r="B11" s="25" t="s">
        <v>20</v>
      </c>
      <c r="C11" s="25" t="s">
        <v>21</v>
      </c>
      <c r="D11" s="25" t="s">
        <v>22</v>
      </c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28</v>
      </c>
      <c r="K11" s="25" t="s">
        <v>29</v>
      </c>
      <c r="L11" s="25" t="s">
        <v>30</v>
      </c>
      <c r="M11" s="25" t="s">
        <v>31</v>
      </c>
      <c r="N11" s="25" t="s">
        <v>32</v>
      </c>
      <c r="O11" s="25" t="s">
        <v>33</v>
      </c>
      <c r="P11" s="25" t="s">
        <v>34</v>
      </c>
      <c r="Q11" s="25" t="s">
        <v>35</v>
      </c>
      <c r="R11" s="25" t="s">
        <v>36</v>
      </c>
      <c r="S11" s="25" t="s">
        <v>37</v>
      </c>
      <c r="T11" s="25" t="s">
        <v>38</v>
      </c>
      <c r="U11" s="25" t="s">
        <v>39</v>
      </c>
      <c r="V11" s="25" t="s">
        <v>40</v>
      </c>
      <c r="W11" s="25" t="s">
        <v>41</v>
      </c>
      <c r="X11" s="25" t="s">
        <v>42</v>
      </c>
      <c r="Y11" s="25" t="s">
        <v>43</v>
      </c>
      <c r="Z11" s="25" t="s">
        <v>44</v>
      </c>
      <c r="AA11" s="26" t="s">
        <v>45</v>
      </c>
    </row>
    <row r="12" spans="1:27" ht="27" customHeight="1" x14ac:dyDescent="0.25">
      <c r="A12" s="27">
        <f>'[1]9'!A9</f>
        <v>1</v>
      </c>
      <c r="B12" s="28" t="str">
        <f>'[1]9'!B9</f>
        <v>GANTARANG</v>
      </c>
      <c r="C12" s="28" t="str">
        <f>'[1]9'!C9</f>
        <v>1. PONRE</v>
      </c>
      <c r="D12" s="29">
        <v>17</v>
      </c>
      <c r="E12" s="29">
        <v>5</v>
      </c>
      <c r="F12" s="29">
        <v>4</v>
      </c>
      <c r="G12" s="30">
        <v>1</v>
      </c>
      <c r="H12" s="29">
        <v>0</v>
      </c>
      <c r="I12" s="29">
        <v>43</v>
      </c>
      <c r="J12" s="29">
        <v>3</v>
      </c>
      <c r="K12" s="31">
        <f t="shared" ref="K12:K31" si="0">SUM(D12:J12)</f>
        <v>73</v>
      </c>
      <c r="L12" s="29">
        <v>16</v>
      </c>
      <c r="M12" s="32">
        <v>82</v>
      </c>
      <c r="N12" s="33">
        <v>3</v>
      </c>
      <c r="O12" s="32">
        <f t="shared" ref="O12:O31" si="1">N12/E12*100</f>
        <v>60</v>
      </c>
      <c r="P12" s="29">
        <v>2</v>
      </c>
      <c r="Q12" s="32">
        <f t="shared" ref="Q12:Q31" si="2">P12/F12*100</f>
        <v>50</v>
      </c>
      <c r="R12" s="34">
        <v>1</v>
      </c>
      <c r="S12" s="35">
        <v>100</v>
      </c>
      <c r="T12" s="36">
        <v>0</v>
      </c>
      <c r="U12" s="35">
        <v>0</v>
      </c>
      <c r="V12" s="34">
        <v>42</v>
      </c>
      <c r="W12" s="35">
        <f t="shared" ref="W12:W31" si="3">V12/I12*100</f>
        <v>97.674418604651152</v>
      </c>
      <c r="X12" s="36">
        <v>0</v>
      </c>
      <c r="Y12" s="35">
        <f>X12/J12*100</f>
        <v>0</v>
      </c>
      <c r="Z12" s="37">
        <f>SUM(L12,N12,P12,R12,T12,V12,X12)</f>
        <v>64</v>
      </c>
      <c r="AA12" s="38">
        <f>Z12/K12*100</f>
        <v>87.671232876712324</v>
      </c>
    </row>
    <row r="13" spans="1:27" ht="27" customHeight="1" x14ac:dyDescent="0.25">
      <c r="A13" s="39"/>
      <c r="B13" s="40"/>
      <c r="C13" s="40" t="str">
        <f>'[1]9'!C10</f>
        <v>2. GATTARENG</v>
      </c>
      <c r="D13" s="41">
        <v>17</v>
      </c>
      <c r="E13" s="41">
        <v>9</v>
      </c>
      <c r="F13" s="41">
        <v>3</v>
      </c>
      <c r="G13" s="42">
        <v>1</v>
      </c>
      <c r="H13" s="41">
        <v>0</v>
      </c>
      <c r="I13" s="41">
        <v>63</v>
      </c>
      <c r="J13" s="41">
        <v>3</v>
      </c>
      <c r="K13" s="43">
        <f t="shared" si="0"/>
        <v>96</v>
      </c>
      <c r="L13" s="41">
        <v>7</v>
      </c>
      <c r="M13" s="44">
        <f>L13/D13*100</f>
        <v>41.17647058823529</v>
      </c>
      <c r="N13" s="41">
        <v>2</v>
      </c>
      <c r="O13" s="45">
        <f t="shared" si="1"/>
        <v>22.222222222222221</v>
      </c>
      <c r="P13" s="41">
        <v>2</v>
      </c>
      <c r="Q13" s="45">
        <f t="shared" si="2"/>
        <v>66.666666666666657</v>
      </c>
      <c r="R13" s="46">
        <v>1</v>
      </c>
      <c r="S13" s="47">
        <v>0</v>
      </c>
      <c r="T13" s="48">
        <v>0</v>
      </c>
      <c r="U13" s="47">
        <v>0</v>
      </c>
      <c r="V13" s="46">
        <v>17</v>
      </c>
      <c r="W13" s="47">
        <f t="shared" si="3"/>
        <v>26.984126984126984</v>
      </c>
      <c r="X13" s="48">
        <v>0</v>
      </c>
      <c r="Y13" s="47">
        <f t="shared" ref="Y13:Y31" si="4">X13/J13*100</f>
        <v>0</v>
      </c>
      <c r="Z13" s="49">
        <f>SUM(L13,N13,P13,R13,T13,V13,X13)</f>
        <v>29</v>
      </c>
      <c r="AA13" s="50">
        <f t="shared" ref="AA13:AA31" si="5">Z13/K13*100</f>
        <v>30.208333333333332</v>
      </c>
    </row>
    <row r="14" spans="1:27" ht="27" customHeight="1" x14ac:dyDescent="0.25">
      <c r="A14" s="39"/>
      <c r="B14" s="40"/>
      <c r="C14" s="40" t="str">
        <f>'[1]9'!C11</f>
        <v>3. BONTONYELENG</v>
      </c>
      <c r="D14" s="41">
        <v>19</v>
      </c>
      <c r="E14" s="41">
        <v>8</v>
      </c>
      <c r="F14" s="41">
        <v>3</v>
      </c>
      <c r="G14" s="42">
        <v>1</v>
      </c>
      <c r="H14" s="41">
        <v>0</v>
      </c>
      <c r="I14" s="41">
        <v>42</v>
      </c>
      <c r="J14" s="41">
        <v>5</v>
      </c>
      <c r="K14" s="43">
        <f t="shared" si="0"/>
        <v>78</v>
      </c>
      <c r="L14" s="41">
        <v>15</v>
      </c>
      <c r="M14" s="44">
        <v>79</v>
      </c>
      <c r="N14" s="41">
        <v>1</v>
      </c>
      <c r="O14" s="45">
        <f t="shared" si="1"/>
        <v>12.5</v>
      </c>
      <c r="P14" s="41">
        <v>1</v>
      </c>
      <c r="Q14" s="45">
        <f t="shared" si="2"/>
        <v>33.333333333333329</v>
      </c>
      <c r="R14" s="46">
        <v>1</v>
      </c>
      <c r="S14" s="47">
        <f t="shared" ref="S14:S31" si="6">R14/G14*100</f>
        <v>100</v>
      </c>
      <c r="T14" s="48">
        <v>0</v>
      </c>
      <c r="U14" s="47">
        <v>0</v>
      </c>
      <c r="V14" s="46">
        <v>39</v>
      </c>
      <c r="W14" s="47">
        <f t="shared" si="3"/>
        <v>92.857142857142861</v>
      </c>
      <c r="X14" s="48">
        <v>0</v>
      </c>
      <c r="Y14" s="47">
        <f t="shared" si="4"/>
        <v>0</v>
      </c>
      <c r="Z14" s="49">
        <f t="shared" ref="Z14:Z31" si="7">SUM(L14,N14,P14,R14,T14,V14,X14)</f>
        <v>57</v>
      </c>
      <c r="AA14" s="50">
        <f t="shared" si="5"/>
        <v>73.076923076923066</v>
      </c>
    </row>
    <row r="15" spans="1:27" ht="27" customHeight="1" x14ac:dyDescent="0.25">
      <c r="A15" s="39">
        <f>'[1]9'!A12</f>
        <v>2</v>
      </c>
      <c r="B15" s="40" t="str">
        <f>'[1]9'!B12</f>
        <v>KINDANG</v>
      </c>
      <c r="C15" s="40" t="str">
        <f>'[1]9'!C12</f>
        <v>4. BORONG RAPPOA</v>
      </c>
      <c r="D15" s="41">
        <v>16</v>
      </c>
      <c r="E15" s="41">
        <v>7</v>
      </c>
      <c r="F15" s="41">
        <v>3</v>
      </c>
      <c r="G15" s="42">
        <v>1</v>
      </c>
      <c r="H15" s="41">
        <v>0</v>
      </c>
      <c r="I15" s="41">
        <v>63</v>
      </c>
      <c r="J15" s="41">
        <v>4</v>
      </c>
      <c r="K15" s="43">
        <f t="shared" si="0"/>
        <v>94</v>
      </c>
      <c r="L15" s="41">
        <v>11</v>
      </c>
      <c r="M15" s="44">
        <v>38</v>
      </c>
      <c r="N15" s="41">
        <v>5</v>
      </c>
      <c r="O15" s="45">
        <f t="shared" si="1"/>
        <v>71.428571428571431</v>
      </c>
      <c r="P15" s="41">
        <v>2</v>
      </c>
      <c r="Q15" s="45">
        <f t="shared" si="2"/>
        <v>66.666666666666657</v>
      </c>
      <c r="R15" s="46">
        <v>1</v>
      </c>
      <c r="S15" s="47">
        <f t="shared" si="6"/>
        <v>100</v>
      </c>
      <c r="T15" s="48">
        <v>0</v>
      </c>
      <c r="U15" s="47">
        <v>0</v>
      </c>
      <c r="V15" s="46">
        <v>49</v>
      </c>
      <c r="W15" s="47">
        <f t="shared" si="3"/>
        <v>77.777777777777786</v>
      </c>
      <c r="X15" s="48">
        <v>2</v>
      </c>
      <c r="Y15" s="47">
        <f t="shared" si="4"/>
        <v>50</v>
      </c>
      <c r="Z15" s="49">
        <f t="shared" si="7"/>
        <v>70</v>
      </c>
      <c r="AA15" s="50">
        <f t="shared" si="5"/>
        <v>74.468085106382972</v>
      </c>
    </row>
    <row r="16" spans="1:27" ht="27" customHeight="1" x14ac:dyDescent="0.25">
      <c r="A16" s="39"/>
      <c r="B16" s="40"/>
      <c r="C16" s="40" t="str">
        <f>'[1]9'!C13</f>
        <v>5. BALIBO</v>
      </c>
      <c r="D16" s="41">
        <v>14</v>
      </c>
      <c r="E16" s="41">
        <v>8</v>
      </c>
      <c r="F16" s="41">
        <v>1</v>
      </c>
      <c r="G16" s="42">
        <v>1</v>
      </c>
      <c r="H16" s="41">
        <v>0</v>
      </c>
      <c r="I16" s="41">
        <v>58</v>
      </c>
      <c r="J16" s="41">
        <v>5</v>
      </c>
      <c r="K16" s="43">
        <f t="shared" si="0"/>
        <v>87</v>
      </c>
      <c r="L16" s="41">
        <v>9</v>
      </c>
      <c r="M16" s="44">
        <v>14</v>
      </c>
      <c r="N16" s="41">
        <v>1</v>
      </c>
      <c r="O16" s="45">
        <f t="shared" si="1"/>
        <v>12.5</v>
      </c>
      <c r="P16" s="41">
        <v>1</v>
      </c>
      <c r="Q16" s="45">
        <f t="shared" si="2"/>
        <v>100</v>
      </c>
      <c r="R16" s="46">
        <v>1</v>
      </c>
      <c r="S16" s="47">
        <f t="shared" si="6"/>
        <v>100</v>
      </c>
      <c r="T16" s="48">
        <v>0</v>
      </c>
      <c r="U16" s="47">
        <v>0</v>
      </c>
      <c r="V16" s="46">
        <v>39</v>
      </c>
      <c r="W16" s="51">
        <f t="shared" si="3"/>
        <v>67.241379310344826</v>
      </c>
      <c r="X16" s="48">
        <v>0</v>
      </c>
      <c r="Y16" s="47">
        <f t="shared" si="4"/>
        <v>0</v>
      </c>
      <c r="Z16" s="49">
        <f t="shared" si="7"/>
        <v>51</v>
      </c>
      <c r="AA16" s="50">
        <f t="shared" si="5"/>
        <v>58.620689655172406</v>
      </c>
    </row>
    <row r="17" spans="1:27" ht="27" customHeight="1" x14ac:dyDescent="0.25">
      <c r="A17" s="39">
        <f>'[1]9'!A14</f>
        <v>3</v>
      </c>
      <c r="B17" s="40" t="str">
        <f>'[1]9'!B14</f>
        <v>UJUNG BULU</v>
      </c>
      <c r="C17" s="40" t="str">
        <f>'[1]9'!C14</f>
        <v>6. CAILE</v>
      </c>
      <c r="D17" s="41">
        <v>25</v>
      </c>
      <c r="E17" s="41">
        <v>9</v>
      </c>
      <c r="F17" s="41">
        <v>13</v>
      </c>
      <c r="G17" s="42">
        <v>1</v>
      </c>
      <c r="H17" s="41">
        <v>1</v>
      </c>
      <c r="I17" s="41">
        <v>46</v>
      </c>
      <c r="J17" s="41">
        <v>3</v>
      </c>
      <c r="K17" s="43">
        <f t="shared" si="0"/>
        <v>98</v>
      </c>
      <c r="L17" s="41">
        <v>14</v>
      </c>
      <c r="M17" s="44">
        <v>80</v>
      </c>
      <c r="N17" s="41">
        <v>5</v>
      </c>
      <c r="O17" s="45">
        <f t="shared" si="1"/>
        <v>55.555555555555557</v>
      </c>
      <c r="P17" s="41">
        <v>6</v>
      </c>
      <c r="Q17" s="45">
        <f t="shared" si="2"/>
        <v>46.153846153846153</v>
      </c>
      <c r="R17" s="46">
        <v>1</v>
      </c>
      <c r="S17" s="47">
        <f t="shared" si="6"/>
        <v>100</v>
      </c>
      <c r="T17" s="48">
        <v>1</v>
      </c>
      <c r="U17" s="47">
        <f>T17/H17*100</f>
        <v>100</v>
      </c>
      <c r="V17" s="46">
        <v>37</v>
      </c>
      <c r="W17" s="47">
        <f t="shared" si="3"/>
        <v>80.434782608695656</v>
      </c>
      <c r="X17" s="48">
        <v>1</v>
      </c>
      <c r="Y17" s="47">
        <f t="shared" si="4"/>
        <v>33.333333333333329</v>
      </c>
      <c r="Z17" s="49">
        <f t="shared" si="7"/>
        <v>65</v>
      </c>
      <c r="AA17" s="50">
        <f t="shared" si="5"/>
        <v>66.326530612244895</v>
      </c>
    </row>
    <row r="18" spans="1:27" ht="27" customHeight="1" x14ac:dyDescent="0.25">
      <c r="A18" s="39">
        <f>'[1]9'!A15</f>
        <v>4</v>
      </c>
      <c r="B18" s="40" t="str">
        <f>'[1]9'!B15</f>
        <v>UJUNG LOE</v>
      </c>
      <c r="C18" s="40" t="str">
        <f>'[1]9'!C15</f>
        <v>7. UJUNG LOE</v>
      </c>
      <c r="D18" s="41">
        <v>20</v>
      </c>
      <c r="E18" s="41">
        <v>6</v>
      </c>
      <c r="F18" s="41">
        <v>3</v>
      </c>
      <c r="G18" s="42">
        <v>1</v>
      </c>
      <c r="H18" s="41">
        <v>0</v>
      </c>
      <c r="I18" s="41">
        <v>46</v>
      </c>
      <c r="J18" s="41">
        <v>3</v>
      </c>
      <c r="K18" s="43">
        <f t="shared" si="0"/>
        <v>79</v>
      </c>
      <c r="L18" s="41">
        <v>19</v>
      </c>
      <c r="M18" s="44">
        <v>95</v>
      </c>
      <c r="N18" s="41">
        <v>4</v>
      </c>
      <c r="O18" s="45">
        <f t="shared" si="1"/>
        <v>66.666666666666657</v>
      </c>
      <c r="P18" s="41">
        <v>2</v>
      </c>
      <c r="Q18" s="45">
        <f t="shared" si="2"/>
        <v>66.666666666666657</v>
      </c>
      <c r="R18" s="46">
        <v>1</v>
      </c>
      <c r="S18" s="47">
        <f t="shared" si="6"/>
        <v>100</v>
      </c>
      <c r="T18" s="48">
        <v>0</v>
      </c>
      <c r="U18" s="47">
        <v>0</v>
      </c>
      <c r="V18" s="46">
        <v>33</v>
      </c>
      <c r="W18" s="47">
        <f t="shared" si="3"/>
        <v>71.739130434782609</v>
      </c>
      <c r="X18" s="48">
        <v>0</v>
      </c>
      <c r="Y18" s="47">
        <f t="shared" si="4"/>
        <v>0</v>
      </c>
      <c r="Z18" s="49">
        <f>SUM(L18,N18,P18,R18,T18,V18,X18)</f>
        <v>59</v>
      </c>
      <c r="AA18" s="50">
        <f t="shared" si="5"/>
        <v>74.683544303797461</v>
      </c>
    </row>
    <row r="19" spans="1:27" ht="27" customHeight="1" x14ac:dyDescent="0.25">
      <c r="A19" s="39"/>
      <c r="B19" s="40"/>
      <c r="C19" s="40" t="str">
        <f>'[1]9'!C16</f>
        <v>8. MANYAMPA</v>
      </c>
      <c r="D19" s="41">
        <v>6</v>
      </c>
      <c r="E19" s="41">
        <v>1</v>
      </c>
      <c r="F19" s="41">
        <v>0</v>
      </c>
      <c r="G19" s="42">
        <v>1</v>
      </c>
      <c r="H19" s="41">
        <v>0</v>
      </c>
      <c r="I19" s="41">
        <v>20</v>
      </c>
      <c r="J19" s="41">
        <v>0</v>
      </c>
      <c r="K19" s="43">
        <f t="shared" si="0"/>
        <v>28</v>
      </c>
      <c r="L19" s="41">
        <v>0</v>
      </c>
      <c r="M19" s="44">
        <v>33</v>
      </c>
      <c r="N19" s="41">
        <v>0</v>
      </c>
      <c r="O19" s="45">
        <f t="shared" si="1"/>
        <v>0</v>
      </c>
      <c r="P19" s="41">
        <v>0</v>
      </c>
      <c r="Q19" s="45">
        <v>0</v>
      </c>
      <c r="R19" s="46">
        <v>0</v>
      </c>
      <c r="S19" s="47">
        <f t="shared" si="6"/>
        <v>0</v>
      </c>
      <c r="T19" s="48">
        <v>0</v>
      </c>
      <c r="U19" s="47">
        <v>0</v>
      </c>
      <c r="V19" s="46">
        <v>17</v>
      </c>
      <c r="W19" s="47">
        <f t="shared" si="3"/>
        <v>85</v>
      </c>
      <c r="X19" s="48">
        <v>0</v>
      </c>
      <c r="Y19" s="47">
        <v>0</v>
      </c>
      <c r="Z19" s="49">
        <f t="shared" si="7"/>
        <v>17</v>
      </c>
      <c r="AA19" s="50">
        <f t="shared" si="5"/>
        <v>60.714285714285708</v>
      </c>
    </row>
    <row r="20" spans="1:27" ht="27" customHeight="1" x14ac:dyDescent="0.25">
      <c r="A20" s="39"/>
      <c r="B20" s="40"/>
      <c r="C20" s="40" t="str">
        <f>'[1]9'!C17</f>
        <v>9. PALANGISANG</v>
      </c>
      <c r="D20" s="41">
        <v>9</v>
      </c>
      <c r="E20" s="41">
        <v>3</v>
      </c>
      <c r="F20" s="41">
        <v>1</v>
      </c>
      <c r="G20" s="42">
        <v>1</v>
      </c>
      <c r="H20" s="41">
        <v>0</v>
      </c>
      <c r="I20" s="41">
        <v>26</v>
      </c>
      <c r="J20" s="41">
        <v>2</v>
      </c>
      <c r="K20" s="43">
        <f t="shared" si="0"/>
        <v>42</v>
      </c>
      <c r="L20" s="41">
        <v>6</v>
      </c>
      <c r="M20" s="44">
        <f>L20/D20*100</f>
        <v>66.666666666666657</v>
      </c>
      <c r="N20" s="41">
        <v>2</v>
      </c>
      <c r="O20" s="45">
        <f t="shared" si="1"/>
        <v>66.666666666666657</v>
      </c>
      <c r="P20" s="41">
        <v>1</v>
      </c>
      <c r="Q20" s="45">
        <f t="shared" si="2"/>
        <v>100</v>
      </c>
      <c r="R20" s="46">
        <v>1</v>
      </c>
      <c r="S20" s="47">
        <f t="shared" si="6"/>
        <v>100</v>
      </c>
      <c r="T20" s="48">
        <v>0</v>
      </c>
      <c r="U20" s="47">
        <v>0</v>
      </c>
      <c r="V20" s="46">
        <v>5</v>
      </c>
      <c r="W20" s="47">
        <f t="shared" si="3"/>
        <v>19.230769230769234</v>
      </c>
      <c r="X20" s="48">
        <v>0</v>
      </c>
      <c r="Y20" s="47">
        <f t="shared" si="4"/>
        <v>0</v>
      </c>
      <c r="Z20" s="49">
        <f t="shared" si="7"/>
        <v>15</v>
      </c>
      <c r="AA20" s="50">
        <f t="shared" si="5"/>
        <v>35.714285714285715</v>
      </c>
    </row>
    <row r="21" spans="1:27" ht="27" customHeight="1" x14ac:dyDescent="0.25">
      <c r="A21" s="39">
        <f>'[1]9'!A18</f>
        <v>5</v>
      </c>
      <c r="B21" s="40" t="str">
        <f>'[1]9'!B18</f>
        <v>BONTO BAHARI</v>
      </c>
      <c r="C21" s="40" t="str">
        <f>'[1]9'!C18</f>
        <v>10. BONTO BAHARI</v>
      </c>
      <c r="D21" s="41">
        <v>27</v>
      </c>
      <c r="E21" s="41">
        <v>7</v>
      </c>
      <c r="F21" s="41">
        <v>3</v>
      </c>
      <c r="G21" s="42">
        <v>1</v>
      </c>
      <c r="H21" s="41">
        <v>0</v>
      </c>
      <c r="I21" s="41">
        <v>62</v>
      </c>
      <c r="J21" s="41">
        <v>3</v>
      </c>
      <c r="K21" s="43">
        <f t="shared" si="0"/>
        <v>103</v>
      </c>
      <c r="L21" s="41">
        <v>7</v>
      </c>
      <c r="M21" s="44">
        <f>L21/D21*100</f>
        <v>25.925925925925924</v>
      </c>
      <c r="N21" s="41">
        <v>2</v>
      </c>
      <c r="O21" s="45">
        <f t="shared" si="1"/>
        <v>28.571428571428569</v>
      </c>
      <c r="P21" s="41">
        <v>0</v>
      </c>
      <c r="Q21" s="45">
        <f t="shared" si="2"/>
        <v>0</v>
      </c>
      <c r="R21" s="46">
        <v>1</v>
      </c>
      <c r="S21" s="47">
        <f t="shared" si="6"/>
        <v>100</v>
      </c>
      <c r="T21" s="48">
        <v>0</v>
      </c>
      <c r="U21" s="47">
        <v>0</v>
      </c>
      <c r="V21" s="46">
        <v>62</v>
      </c>
      <c r="W21" s="47">
        <f t="shared" si="3"/>
        <v>100</v>
      </c>
      <c r="X21" s="48">
        <v>0</v>
      </c>
      <c r="Y21" s="47">
        <f t="shared" si="4"/>
        <v>0</v>
      </c>
      <c r="Z21" s="49">
        <f t="shared" si="7"/>
        <v>72</v>
      </c>
      <c r="AA21" s="50">
        <f t="shared" si="5"/>
        <v>69.902912621359221</v>
      </c>
    </row>
    <row r="22" spans="1:27" ht="27" customHeight="1" x14ac:dyDescent="0.25">
      <c r="A22" s="39">
        <f>'[1]9'!A19</f>
        <v>6</v>
      </c>
      <c r="B22" s="40" t="str">
        <f>'[1]9'!B19</f>
        <v>BONTO TIRO</v>
      </c>
      <c r="C22" s="40" t="str">
        <f>'[1]9'!C19</f>
        <v>11.BONTO TIRO</v>
      </c>
      <c r="D22" s="41">
        <v>24</v>
      </c>
      <c r="E22" s="41">
        <v>3</v>
      </c>
      <c r="F22" s="41">
        <v>2</v>
      </c>
      <c r="G22" s="42">
        <v>1</v>
      </c>
      <c r="H22" s="41">
        <v>0</v>
      </c>
      <c r="I22" s="41">
        <v>62</v>
      </c>
      <c r="J22" s="41">
        <v>6</v>
      </c>
      <c r="K22" s="43">
        <f t="shared" si="0"/>
        <v>98</v>
      </c>
      <c r="L22" s="41">
        <v>9</v>
      </c>
      <c r="M22" s="44">
        <f>L22/D22*100</f>
        <v>37.5</v>
      </c>
      <c r="N22" s="41">
        <v>1</v>
      </c>
      <c r="O22" s="45">
        <f t="shared" si="1"/>
        <v>33.333333333333329</v>
      </c>
      <c r="P22" s="41">
        <v>1</v>
      </c>
      <c r="Q22" s="45">
        <f t="shared" si="2"/>
        <v>50</v>
      </c>
      <c r="R22" s="46">
        <v>0</v>
      </c>
      <c r="S22" s="47">
        <f t="shared" si="6"/>
        <v>0</v>
      </c>
      <c r="T22" s="48">
        <v>0</v>
      </c>
      <c r="U22" s="47">
        <v>0</v>
      </c>
      <c r="V22" s="46">
        <v>6</v>
      </c>
      <c r="W22" s="47">
        <f t="shared" si="3"/>
        <v>9.67741935483871</v>
      </c>
      <c r="X22" s="48">
        <v>0</v>
      </c>
      <c r="Y22" s="47">
        <f t="shared" si="4"/>
        <v>0</v>
      </c>
      <c r="Z22" s="49">
        <f t="shared" si="7"/>
        <v>17</v>
      </c>
      <c r="AA22" s="50">
        <f t="shared" si="5"/>
        <v>17.346938775510203</v>
      </c>
    </row>
    <row r="23" spans="1:27" ht="27" customHeight="1" x14ac:dyDescent="0.25">
      <c r="A23" s="39"/>
      <c r="B23" s="40"/>
      <c r="C23" s="40" t="str">
        <f>'[1]9'!C20</f>
        <v>12. BATANG</v>
      </c>
      <c r="D23" s="41">
        <v>18</v>
      </c>
      <c r="E23" s="41">
        <v>3</v>
      </c>
      <c r="F23" s="41">
        <v>1</v>
      </c>
      <c r="G23" s="42">
        <v>1</v>
      </c>
      <c r="H23" s="41">
        <v>0</v>
      </c>
      <c r="I23" s="41">
        <v>30</v>
      </c>
      <c r="J23" s="41">
        <v>3</v>
      </c>
      <c r="K23" s="43">
        <f t="shared" si="0"/>
        <v>56</v>
      </c>
      <c r="L23" s="41">
        <v>11</v>
      </c>
      <c r="M23" s="44">
        <f>L23/D23*100</f>
        <v>61.111111111111114</v>
      </c>
      <c r="N23" s="41">
        <v>1</v>
      </c>
      <c r="O23" s="45">
        <f t="shared" si="1"/>
        <v>33.333333333333329</v>
      </c>
      <c r="P23" s="41">
        <v>1</v>
      </c>
      <c r="Q23" s="45">
        <f t="shared" si="2"/>
        <v>100</v>
      </c>
      <c r="R23" s="46">
        <v>1</v>
      </c>
      <c r="S23" s="47">
        <f t="shared" si="6"/>
        <v>100</v>
      </c>
      <c r="T23" s="48">
        <v>0</v>
      </c>
      <c r="U23" s="47">
        <v>0</v>
      </c>
      <c r="V23" s="46">
        <v>0</v>
      </c>
      <c r="W23" s="47">
        <f t="shared" si="3"/>
        <v>0</v>
      </c>
      <c r="X23" s="48">
        <v>0</v>
      </c>
      <c r="Y23" s="47">
        <f t="shared" si="4"/>
        <v>0</v>
      </c>
      <c r="Z23" s="49">
        <f t="shared" si="7"/>
        <v>14</v>
      </c>
      <c r="AA23" s="50">
        <f t="shared" si="5"/>
        <v>25</v>
      </c>
    </row>
    <row r="24" spans="1:27" ht="27" customHeight="1" x14ac:dyDescent="0.25">
      <c r="A24" s="39">
        <f>'[1]9'!A21</f>
        <v>7</v>
      </c>
      <c r="B24" s="40" t="str">
        <f>'[1]9'!B21</f>
        <v>HERLANG</v>
      </c>
      <c r="C24" s="40" t="str">
        <f>'[1]9'!C21</f>
        <v>13. HERLANG</v>
      </c>
      <c r="D24" s="41">
        <v>27</v>
      </c>
      <c r="E24" s="41">
        <v>6</v>
      </c>
      <c r="F24" s="41">
        <v>2</v>
      </c>
      <c r="G24" s="42">
        <v>1</v>
      </c>
      <c r="H24" s="41">
        <v>0</v>
      </c>
      <c r="I24" s="41">
        <v>50</v>
      </c>
      <c r="J24" s="41">
        <v>7</v>
      </c>
      <c r="K24" s="43">
        <f t="shared" si="0"/>
        <v>93</v>
      </c>
      <c r="L24" s="41">
        <v>8</v>
      </c>
      <c r="M24" s="44">
        <v>4</v>
      </c>
      <c r="N24" s="41">
        <v>2</v>
      </c>
      <c r="O24" s="45">
        <f t="shared" si="1"/>
        <v>33.333333333333329</v>
      </c>
      <c r="P24" s="41">
        <v>1</v>
      </c>
      <c r="Q24" s="45">
        <f t="shared" si="2"/>
        <v>50</v>
      </c>
      <c r="R24" s="46">
        <v>1</v>
      </c>
      <c r="S24" s="47">
        <f t="shared" si="6"/>
        <v>100</v>
      </c>
      <c r="T24" s="48">
        <v>0</v>
      </c>
      <c r="U24" s="47">
        <v>0</v>
      </c>
      <c r="V24" s="46">
        <v>32</v>
      </c>
      <c r="W24" s="47">
        <f t="shared" si="3"/>
        <v>64</v>
      </c>
      <c r="X24" s="48">
        <v>0</v>
      </c>
      <c r="Y24" s="47">
        <f t="shared" si="4"/>
        <v>0</v>
      </c>
      <c r="Z24" s="49">
        <f>SUM(L24,N24,P24,R24,T24,V24,X24)</f>
        <v>44</v>
      </c>
      <c r="AA24" s="50">
        <f t="shared" si="5"/>
        <v>47.311827956989248</v>
      </c>
    </row>
    <row r="25" spans="1:27" ht="27" customHeight="1" x14ac:dyDescent="0.25">
      <c r="A25" s="39"/>
      <c r="B25" s="40"/>
      <c r="C25" s="40" t="str">
        <f>'[1]9'!C22</f>
        <v>14. KARASSING</v>
      </c>
      <c r="D25" s="41">
        <v>15</v>
      </c>
      <c r="E25" s="41">
        <v>4</v>
      </c>
      <c r="F25" s="41">
        <v>1</v>
      </c>
      <c r="G25" s="42">
        <v>1</v>
      </c>
      <c r="H25" s="41">
        <v>0</v>
      </c>
      <c r="I25" s="41">
        <v>29</v>
      </c>
      <c r="J25" s="41">
        <v>2</v>
      </c>
      <c r="K25" s="43">
        <f t="shared" si="0"/>
        <v>52</v>
      </c>
      <c r="L25" s="41">
        <v>10</v>
      </c>
      <c r="M25" s="44">
        <v>67</v>
      </c>
      <c r="N25" s="41">
        <v>0</v>
      </c>
      <c r="O25" s="45">
        <f t="shared" si="1"/>
        <v>0</v>
      </c>
      <c r="P25" s="41">
        <v>1</v>
      </c>
      <c r="Q25" s="45">
        <f t="shared" si="2"/>
        <v>100</v>
      </c>
      <c r="R25" s="46">
        <v>1</v>
      </c>
      <c r="S25" s="47">
        <f t="shared" si="6"/>
        <v>100</v>
      </c>
      <c r="T25" s="48">
        <v>0</v>
      </c>
      <c r="U25" s="47">
        <v>0</v>
      </c>
      <c r="V25" s="46">
        <v>13</v>
      </c>
      <c r="W25" s="47">
        <f t="shared" si="3"/>
        <v>44.827586206896555</v>
      </c>
      <c r="X25" s="48">
        <v>0</v>
      </c>
      <c r="Y25" s="47">
        <f t="shared" si="4"/>
        <v>0</v>
      </c>
      <c r="Z25" s="49">
        <f t="shared" si="7"/>
        <v>25</v>
      </c>
      <c r="AA25" s="50">
        <f t="shared" si="5"/>
        <v>48.07692307692308</v>
      </c>
    </row>
    <row r="26" spans="1:27" ht="27" customHeight="1" x14ac:dyDescent="0.25">
      <c r="A26" s="39">
        <f>'[1]9'!A23</f>
        <v>8</v>
      </c>
      <c r="B26" s="40" t="str">
        <f>'[1]9'!B23</f>
        <v>KAJANG</v>
      </c>
      <c r="C26" s="40" t="str">
        <f>'[1]9'!C23</f>
        <v>15.KAJANG</v>
      </c>
      <c r="D26" s="41">
        <v>21</v>
      </c>
      <c r="E26" s="41">
        <v>6</v>
      </c>
      <c r="F26" s="41">
        <v>2</v>
      </c>
      <c r="G26" s="42">
        <v>1</v>
      </c>
      <c r="H26" s="41">
        <v>0</v>
      </c>
      <c r="I26" s="41">
        <v>41</v>
      </c>
      <c r="J26" s="41">
        <v>3</v>
      </c>
      <c r="K26" s="43">
        <f t="shared" si="0"/>
        <v>74</v>
      </c>
      <c r="L26" s="41">
        <v>3</v>
      </c>
      <c r="M26" s="44">
        <v>67</v>
      </c>
      <c r="N26" s="41">
        <v>2</v>
      </c>
      <c r="O26" s="45">
        <f t="shared" si="1"/>
        <v>33.333333333333329</v>
      </c>
      <c r="P26" s="41">
        <v>2</v>
      </c>
      <c r="Q26" s="45">
        <f t="shared" si="2"/>
        <v>100</v>
      </c>
      <c r="R26" s="46">
        <v>1</v>
      </c>
      <c r="S26" s="47">
        <f t="shared" si="6"/>
        <v>100</v>
      </c>
      <c r="T26" s="48">
        <v>0</v>
      </c>
      <c r="U26" s="47">
        <v>0</v>
      </c>
      <c r="V26" s="46">
        <v>8</v>
      </c>
      <c r="W26" s="47">
        <f t="shared" si="3"/>
        <v>19.512195121951219</v>
      </c>
      <c r="X26" s="48">
        <v>0</v>
      </c>
      <c r="Y26" s="47">
        <f t="shared" si="4"/>
        <v>0</v>
      </c>
      <c r="Z26" s="49">
        <f t="shared" si="7"/>
        <v>16</v>
      </c>
      <c r="AA26" s="50">
        <f t="shared" si="5"/>
        <v>21.621621621621621</v>
      </c>
    </row>
    <row r="27" spans="1:27" ht="27" customHeight="1" x14ac:dyDescent="0.25">
      <c r="A27" s="39"/>
      <c r="B27" s="40"/>
      <c r="C27" s="40" t="str">
        <f>'[1]9'!C24</f>
        <v>16. LEMBANNA</v>
      </c>
      <c r="D27" s="41">
        <v>15</v>
      </c>
      <c r="E27" s="41">
        <v>4</v>
      </c>
      <c r="F27" s="41">
        <v>2</v>
      </c>
      <c r="G27" s="42">
        <v>1</v>
      </c>
      <c r="H27" s="41">
        <v>0</v>
      </c>
      <c r="I27" s="41">
        <v>34</v>
      </c>
      <c r="J27" s="41">
        <v>3</v>
      </c>
      <c r="K27" s="43">
        <f t="shared" si="0"/>
        <v>59</v>
      </c>
      <c r="L27" s="41">
        <v>2</v>
      </c>
      <c r="M27" s="44">
        <f>L27/D27*100</f>
        <v>13.333333333333334</v>
      </c>
      <c r="N27" s="41">
        <v>0</v>
      </c>
      <c r="O27" s="45">
        <f t="shared" si="1"/>
        <v>0</v>
      </c>
      <c r="P27" s="41">
        <v>0</v>
      </c>
      <c r="Q27" s="45">
        <f t="shared" si="2"/>
        <v>0</v>
      </c>
      <c r="R27" s="46">
        <v>0</v>
      </c>
      <c r="S27" s="47">
        <f t="shared" si="6"/>
        <v>0</v>
      </c>
      <c r="T27" s="48">
        <v>0</v>
      </c>
      <c r="U27" s="47">
        <v>0</v>
      </c>
      <c r="V27" s="46">
        <v>10</v>
      </c>
      <c r="W27" s="47">
        <f t="shared" si="3"/>
        <v>29.411764705882355</v>
      </c>
      <c r="X27" s="48">
        <v>0</v>
      </c>
      <c r="Y27" s="47">
        <f t="shared" si="4"/>
        <v>0</v>
      </c>
      <c r="Z27" s="49">
        <f t="shared" si="7"/>
        <v>12</v>
      </c>
      <c r="AA27" s="50">
        <f t="shared" si="5"/>
        <v>20.33898305084746</v>
      </c>
    </row>
    <row r="28" spans="1:27" ht="27" customHeight="1" x14ac:dyDescent="0.25">
      <c r="A28" s="39"/>
      <c r="B28" s="40"/>
      <c r="C28" s="40" t="str">
        <f>'[1]9'!C25</f>
        <v>17.TANAH TOA</v>
      </c>
      <c r="D28" s="41">
        <v>11</v>
      </c>
      <c r="E28" s="41">
        <v>3</v>
      </c>
      <c r="F28" s="41">
        <v>1</v>
      </c>
      <c r="G28" s="42">
        <v>1</v>
      </c>
      <c r="H28" s="41">
        <v>0</v>
      </c>
      <c r="I28" s="41">
        <v>17</v>
      </c>
      <c r="J28" s="41">
        <v>2</v>
      </c>
      <c r="K28" s="43">
        <f>SUM(D28:J28)</f>
        <v>35</v>
      </c>
      <c r="L28" s="41">
        <v>2</v>
      </c>
      <c r="M28" s="44">
        <v>91</v>
      </c>
      <c r="N28" s="41">
        <v>1</v>
      </c>
      <c r="O28" s="45">
        <f t="shared" si="1"/>
        <v>33.333333333333329</v>
      </c>
      <c r="P28" s="41">
        <v>0</v>
      </c>
      <c r="Q28" s="45">
        <f t="shared" si="2"/>
        <v>0</v>
      </c>
      <c r="R28" s="46">
        <v>0</v>
      </c>
      <c r="S28" s="47">
        <f t="shared" si="6"/>
        <v>0</v>
      </c>
      <c r="T28" s="48"/>
      <c r="U28" s="47">
        <v>0</v>
      </c>
      <c r="V28" s="46">
        <v>1</v>
      </c>
      <c r="W28" s="47">
        <f t="shared" si="3"/>
        <v>5.8823529411764701</v>
      </c>
      <c r="X28" s="48">
        <v>0</v>
      </c>
      <c r="Y28" s="47">
        <f t="shared" si="4"/>
        <v>0</v>
      </c>
      <c r="Z28" s="49">
        <f t="shared" si="7"/>
        <v>4</v>
      </c>
      <c r="AA28" s="50">
        <f t="shared" si="5"/>
        <v>11.428571428571429</v>
      </c>
    </row>
    <row r="29" spans="1:27" ht="27" customHeight="1" x14ac:dyDescent="0.25">
      <c r="A29" s="39">
        <f>'[1]9'!A26</f>
        <v>9</v>
      </c>
      <c r="B29" s="40" t="str">
        <f>'[1]9'!B26</f>
        <v>BULUKUMPA</v>
      </c>
      <c r="C29" s="40" t="str">
        <f>'[1]9'!C26</f>
        <v>18. TANETE</v>
      </c>
      <c r="D29" s="41">
        <v>41</v>
      </c>
      <c r="E29" s="41">
        <v>9</v>
      </c>
      <c r="F29" s="41">
        <v>6</v>
      </c>
      <c r="G29" s="42">
        <v>2</v>
      </c>
      <c r="H29" s="41">
        <v>0</v>
      </c>
      <c r="I29" s="41">
        <v>111</v>
      </c>
      <c r="J29" s="41">
        <v>2</v>
      </c>
      <c r="K29" s="43">
        <f t="shared" si="0"/>
        <v>171</v>
      </c>
      <c r="L29" s="41">
        <v>21</v>
      </c>
      <c r="M29" s="44">
        <v>32</v>
      </c>
      <c r="N29" s="41">
        <v>4</v>
      </c>
      <c r="O29" s="45">
        <f t="shared" si="1"/>
        <v>44.444444444444443</v>
      </c>
      <c r="P29" s="41">
        <v>2</v>
      </c>
      <c r="Q29" s="45">
        <v>17</v>
      </c>
      <c r="R29" s="46">
        <v>2</v>
      </c>
      <c r="S29" s="47">
        <f t="shared" si="6"/>
        <v>100</v>
      </c>
      <c r="T29" s="48">
        <v>0</v>
      </c>
      <c r="U29" s="47">
        <v>0</v>
      </c>
      <c r="V29" s="46">
        <v>37</v>
      </c>
      <c r="W29" s="47">
        <f t="shared" si="3"/>
        <v>33.333333333333329</v>
      </c>
      <c r="X29" s="48">
        <v>0</v>
      </c>
      <c r="Y29" s="47">
        <f t="shared" si="4"/>
        <v>0</v>
      </c>
      <c r="Z29" s="49">
        <f t="shared" si="7"/>
        <v>66</v>
      </c>
      <c r="AA29" s="50">
        <f t="shared" si="5"/>
        <v>38.596491228070171</v>
      </c>
    </row>
    <row r="30" spans="1:27" ht="27" customHeight="1" x14ac:dyDescent="0.25">
      <c r="A30" s="39"/>
      <c r="B30" s="40"/>
      <c r="C30" s="40" t="str">
        <f>'[1]9'!C27</f>
        <v>19. SALASSAE</v>
      </c>
      <c r="D30" s="41">
        <v>14</v>
      </c>
      <c r="E30" s="41">
        <v>2</v>
      </c>
      <c r="F30" s="41">
        <v>1</v>
      </c>
      <c r="G30" s="42">
        <v>1</v>
      </c>
      <c r="H30" s="41">
        <v>0</v>
      </c>
      <c r="I30" s="41">
        <v>41</v>
      </c>
      <c r="J30" s="41">
        <v>4</v>
      </c>
      <c r="K30" s="43">
        <f t="shared" si="0"/>
        <v>63</v>
      </c>
      <c r="L30" s="41">
        <v>0</v>
      </c>
      <c r="M30" s="44">
        <f>L30/D30*100</f>
        <v>0</v>
      </c>
      <c r="N30" s="41">
        <v>0</v>
      </c>
      <c r="O30" s="45">
        <f t="shared" si="1"/>
        <v>0</v>
      </c>
      <c r="P30" s="41">
        <v>0</v>
      </c>
      <c r="Q30" s="45">
        <f t="shared" si="2"/>
        <v>0</v>
      </c>
      <c r="R30" s="46">
        <v>0</v>
      </c>
      <c r="S30" s="47">
        <f t="shared" si="6"/>
        <v>0</v>
      </c>
      <c r="T30" s="48">
        <v>0</v>
      </c>
      <c r="U30" s="47">
        <v>0</v>
      </c>
      <c r="V30" s="46">
        <v>10</v>
      </c>
      <c r="W30" s="47">
        <f t="shared" si="3"/>
        <v>24.390243902439025</v>
      </c>
      <c r="X30" s="48">
        <v>0</v>
      </c>
      <c r="Y30" s="47">
        <f t="shared" si="4"/>
        <v>0</v>
      </c>
      <c r="Z30" s="49">
        <f t="shared" si="7"/>
        <v>10</v>
      </c>
      <c r="AA30" s="50">
        <f t="shared" si="5"/>
        <v>15.873015873015872</v>
      </c>
    </row>
    <row r="31" spans="1:27" ht="27" customHeight="1" x14ac:dyDescent="0.25">
      <c r="A31" s="52">
        <f>'[1]9'!A28</f>
        <v>10</v>
      </c>
      <c r="B31" s="53" t="str">
        <f>'[1]9'!B28</f>
        <v>RILAU ALE</v>
      </c>
      <c r="C31" s="53" t="str">
        <f>'[1]9'!C28</f>
        <v>20.BONTO BANGUN</v>
      </c>
      <c r="D31" s="54">
        <v>34</v>
      </c>
      <c r="E31" s="54">
        <v>11</v>
      </c>
      <c r="F31" s="54">
        <v>4</v>
      </c>
      <c r="G31" s="55">
        <v>1</v>
      </c>
      <c r="H31" s="54">
        <v>0</v>
      </c>
      <c r="I31" s="54">
        <v>106</v>
      </c>
      <c r="J31" s="54">
        <v>5</v>
      </c>
      <c r="K31" s="43">
        <f t="shared" si="0"/>
        <v>161</v>
      </c>
      <c r="L31" s="54">
        <v>29</v>
      </c>
      <c r="M31" s="56">
        <f>L31/D31*100</f>
        <v>85.294117647058826</v>
      </c>
      <c r="N31" s="54">
        <v>5</v>
      </c>
      <c r="O31" s="57">
        <f t="shared" si="1"/>
        <v>45.454545454545453</v>
      </c>
      <c r="P31" s="54">
        <v>3</v>
      </c>
      <c r="Q31" s="57">
        <f t="shared" si="2"/>
        <v>75</v>
      </c>
      <c r="R31" s="58">
        <v>1</v>
      </c>
      <c r="S31" s="59">
        <f t="shared" si="6"/>
        <v>100</v>
      </c>
      <c r="T31" s="60">
        <v>0</v>
      </c>
      <c r="U31" s="59">
        <v>0</v>
      </c>
      <c r="V31" s="58">
        <v>83</v>
      </c>
      <c r="W31" s="59">
        <f t="shared" si="3"/>
        <v>78.301886792452834</v>
      </c>
      <c r="X31" s="60">
        <v>0</v>
      </c>
      <c r="Y31" s="59">
        <f t="shared" si="4"/>
        <v>0</v>
      </c>
      <c r="Z31" s="61">
        <f t="shared" si="7"/>
        <v>121</v>
      </c>
      <c r="AA31" s="62">
        <f t="shared" si="5"/>
        <v>75.155279503105589</v>
      </c>
    </row>
    <row r="32" spans="1:27" ht="27" customHeight="1" thickBot="1" x14ac:dyDescent="0.3">
      <c r="A32" s="63" t="s">
        <v>46</v>
      </c>
      <c r="B32" s="63"/>
      <c r="C32" s="64"/>
      <c r="D32" s="65">
        <f t="shared" ref="D32:L32" si="8">SUM(D12:D31)</f>
        <v>390</v>
      </c>
      <c r="E32" s="65">
        <f t="shared" si="8"/>
        <v>114</v>
      </c>
      <c r="F32" s="65">
        <f t="shared" si="8"/>
        <v>56</v>
      </c>
      <c r="G32" s="65">
        <f t="shared" si="8"/>
        <v>21</v>
      </c>
      <c r="H32" s="65">
        <f t="shared" si="8"/>
        <v>1</v>
      </c>
      <c r="I32" s="65">
        <f t="shared" si="8"/>
        <v>990</v>
      </c>
      <c r="J32" s="65">
        <f t="shared" si="8"/>
        <v>68</v>
      </c>
      <c r="K32" s="65">
        <f>SUM(K12:K31)</f>
        <v>1640</v>
      </c>
      <c r="L32" s="65">
        <f t="shared" si="8"/>
        <v>199</v>
      </c>
      <c r="M32" s="66">
        <f>L32/D32*100</f>
        <v>51.025641025641022</v>
      </c>
      <c r="N32" s="67">
        <f>SUM(N12:N31)</f>
        <v>41</v>
      </c>
      <c r="O32" s="66">
        <f>N32/E32*100</f>
        <v>35.964912280701753</v>
      </c>
      <c r="P32" s="67">
        <f>SUM(P12:P31)</f>
        <v>28</v>
      </c>
      <c r="Q32" s="66">
        <v>52</v>
      </c>
      <c r="R32" s="68">
        <f>SUM(R12:R31)</f>
        <v>16</v>
      </c>
      <c r="S32" s="69">
        <f>R32/G32*100</f>
        <v>76.19047619047619</v>
      </c>
      <c r="T32" s="67">
        <f>SUM(T12:T31)</f>
        <v>1</v>
      </c>
      <c r="U32" s="69">
        <f>T32/H32*100</f>
        <v>100</v>
      </c>
      <c r="V32" s="68">
        <f>SUM(V12:V31)</f>
        <v>540</v>
      </c>
      <c r="W32" s="69">
        <f>V32/I32*100</f>
        <v>54.54545454545454</v>
      </c>
      <c r="X32" s="68">
        <f>SUM(X12:X31)</f>
        <v>3</v>
      </c>
      <c r="Y32" s="70">
        <f>X32/J32*100</f>
        <v>4.4117647058823533</v>
      </c>
      <c r="Z32" s="68">
        <f>SUM(Z12:Z31)</f>
        <v>828</v>
      </c>
      <c r="AA32" s="71">
        <f>Z32/K32*100</f>
        <v>50.487804878048777</v>
      </c>
    </row>
    <row r="33" spans="1:1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</row>
    <row r="34" spans="1:11" x14ac:dyDescent="0.25">
      <c r="A34" s="73" t="s">
        <v>47</v>
      </c>
    </row>
  </sheetData>
  <mergeCells count="21">
    <mergeCell ref="T9:U9"/>
    <mergeCell ref="K8:K10"/>
    <mergeCell ref="L8:Q8"/>
    <mergeCell ref="R8:U8"/>
    <mergeCell ref="V8:W9"/>
    <mergeCell ref="X8:Y9"/>
    <mergeCell ref="Z8:AA9"/>
    <mergeCell ref="L9:M9"/>
    <mergeCell ref="N9:O9"/>
    <mergeCell ref="P9:Q9"/>
    <mergeCell ref="R9:S9"/>
    <mergeCell ref="A3:AA3"/>
    <mergeCell ref="A7:A10"/>
    <mergeCell ref="B7:B10"/>
    <mergeCell ref="C7:C10"/>
    <mergeCell ref="D7:K7"/>
    <mergeCell ref="L7:AA7"/>
    <mergeCell ref="D8:F9"/>
    <mergeCell ref="G8:H9"/>
    <mergeCell ref="I8:I10"/>
    <mergeCell ref="J8:J10"/>
  </mergeCells>
  <printOptions horizontalCentered="1"/>
  <pageMargins left="0.85" right="0.9" top="1.21" bottom="0.9" header="0" footer="0"/>
  <pageSetup paperSize="9" scale="44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2026-10-12T01:47:30Z</dcterms:created>
  <dcterms:modified xsi:type="dcterms:W3CDTF">2026-10-12T01:48:08Z</dcterms:modified>
</cp:coreProperties>
</file>