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6 Persentase Cakupan Imunisasi Td Pada WUS yang Hamil dan Tidak Hamil\"/>
    </mc:Choice>
  </mc:AlternateContent>
  <xr:revisionPtr revIDLastSave="0" documentId="8_{7344FF9B-1993-406D-B08A-BE7F0B09039F}" xr6:coauthVersionLast="47" xr6:coauthVersionMax="47" xr10:uidLastSave="{00000000-0000-0000-0000-000000000000}"/>
  <bookViews>
    <workbookView xWindow="-108" yWindow="-108" windowWidth="23256" windowHeight="12456" xr2:uid="{5A4B25AC-B6C3-48B0-B8EA-304970AC7ED7}"/>
  </bookViews>
  <sheets>
    <sheet name="2022" sheetId="1" r:id="rId1"/>
  </sheets>
  <externalReferences>
    <externalReference r:id="rId2"/>
  </externalReferences>
  <definedNames>
    <definedName name="_xlnm.Print_Area" localSheetId="0">'2022'!$A$1:$N$33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Q30" i="1"/>
  <c r="N30" i="1"/>
  <c r="M30" i="1"/>
  <c r="K30" i="1"/>
  <c r="L30" i="1" s="1"/>
  <c r="I30" i="1"/>
  <c r="J30" i="1" s="1"/>
  <c r="G30" i="1"/>
  <c r="H30" i="1" s="1"/>
  <c r="F30" i="1"/>
  <c r="E30" i="1"/>
  <c r="D30" i="1"/>
  <c r="C30" i="1"/>
  <c r="B30" i="1"/>
  <c r="A30" i="1"/>
  <c r="P29" i="1"/>
  <c r="Q29" i="1" s="1"/>
  <c r="N29" i="1"/>
  <c r="M29" i="1"/>
  <c r="K29" i="1"/>
  <c r="L29" i="1" s="1"/>
  <c r="I29" i="1"/>
  <c r="J29" i="1" s="1"/>
  <c r="G29" i="1"/>
  <c r="H29" i="1" s="1"/>
  <c r="F29" i="1"/>
  <c r="E29" i="1"/>
  <c r="D29" i="1"/>
  <c r="C29" i="1"/>
  <c r="Q28" i="1"/>
  <c r="M28" i="1"/>
  <c r="K28" i="1"/>
  <c r="L28" i="1" s="1"/>
  <c r="I28" i="1"/>
  <c r="G28" i="1"/>
  <c r="E28" i="1"/>
  <c r="D28" i="1"/>
  <c r="J28" i="1" s="1"/>
  <c r="C28" i="1"/>
  <c r="B28" i="1"/>
  <c r="A28" i="1"/>
  <c r="Q27" i="1"/>
  <c r="M27" i="1"/>
  <c r="N27" i="1" s="1"/>
  <c r="K27" i="1"/>
  <c r="L27" i="1" s="1"/>
  <c r="J27" i="1"/>
  <c r="I27" i="1"/>
  <c r="G27" i="1"/>
  <c r="H27" i="1" s="1"/>
  <c r="E27" i="1"/>
  <c r="F27" i="1" s="1"/>
  <c r="D27" i="1"/>
  <c r="C27" i="1"/>
  <c r="Q26" i="1"/>
  <c r="M26" i="1"/>
  <c r="K26" i="1"/>
  <c r="I26" i="1"/>
  <c r="G26" i="1"/>
  <c r="H26" i="1" s="1"/>
  <c r="E26" i="1"/>
  <c r="D26" i="1"/>
  <c r="N26" i="1" s="1"/>
  <c r="C26" i="1"/>
  <c r="Q25" i="1"/>
  <c r="M25" i="1"/>
  <c r="N25" i="1" s="1"/>
  <c r="K25" i="1"/>
  <c r="I25" i="1"/>
  <c r="J25" i="1" s="1"/>
  <c r="G25" i="1"/>
  <c r="E25" i="1"/>
  <c r="F25" i="1" s="1"/>
  <c r="D25" i="1"/>
  <c r="H25" i="1" s="1"/>
  <c r="C25" i="1"/>
  <c r="B25" i="1"/>
  <c r="A25" i="1"/>
  <c r="M24" i="1"/>
  <c r="N24" i="1" s="1"/>
  <c r="K24" i="1"/>
  <c r="I24" i="1"/>
  <c r="J24" i="1" s="1"/>
  <c r="G24" i="1"/>
  <c r="H24" i="1" s="1"/>
  <c r="E24" i="1"/>
  <c r="F24" i="1" s="1"/>
  <c r="D24" i="1"/>
  <c r="L24" i="1" s="1"/>
  <c r="C24" i="1"/>
  <c r="Q23" i="1"/>
  <c r="N23" i="1"/>
  <c r="M23" i="1"/>
  <c r="K23" i="1"/>
  <c r="I23" i="1"/>
  <c r="H23" i="1"/>
  <c r="G23" i="1"/>
  <c r="E23" i="1"/>
  <c r="F23" i="1" s="1"/>
  <c r="D23" i="1"/>
  <c r="L23" i="1" s="1"/>
  <c r="C23" i="1"/>
  <c r="B23" i="1"/>
  <c r="A23" i="1"/>
  <c r="Q22" i="1"/>
  <c r="M22" i="1"/>
  <c r="K22" i="1"/>
  <c r="I22" i="1"/>
  <c r="G22" i="1"/>
  <c r="H22" i="1" s="1"/>
  <c r="E22" i="1"/>
  <c r="D22" i="1"/>
  <c r="N22" i="1" s="1"/>
  <c r="C22" i="1"/>
  <c r="P21" i="1"/>
  <c r="Q21" i="1" s="1"/>
  <c r="N21" i="1"/>
  <c r="M21" i="1"/>
  <c r="K21" i="1"/>
  <c r="L21" i="1" s="1"/>
  <c r="I21" i="1"/>
  <c r="J21" i="1" s="1"/>
  <c r="G21" i="1"/>
  <c r="H21" i="1" s="1"/>
  <c r="F21" i="1"/>
  <c r="E21" i="1"/>
  <c r="D21" i="1"/>
  <c r="C21" i="1"/>
  <c r="B21" i="1"/>
  <c r="A21" i="1"/>
  <c r="P20" i="1"/>
  <c r="Q20" i="1" s="1"/>
  <c r="N20" i="1"/>
  <c r="M20" i="1"/>
  <c r="K20" i="1"/>
  <c r="L20" i="1" s="1"/>
  <c r="I20" i="1"/>
  <c r="J20" i="1" s="1"/>
  <c r="G20" i="1"/>
  <c r="H20" i="1" s="1"/>
  <c r="F20" i="1"/>
  <c r="E20" i="1"/>
  <c r="D20" i="1"/>
  <c r="C20" i="1"/>
  <c r="B20" i="1"/>
  <c r="A20" i="1"/>
  <c r="P19" i="1"/>
  <c r="Q19" i="1" s="1"/>
  <c r="N19" i="1"/>
  <c r="M19" i="1"/>
  <c r="L19" i="1"/>
  <c r="K19" i="1"/>
  <c r="J19" i="1"/>
  <c r="I19" i="1"/>
  <c r="G19" i="1"/>
  <c r="F19" i="1"/>
  <c r="E19" i="1"/>
  <c r="D19" i="1"/>
  <c r="C19" i="1"/>
  <c r="Q18" i="1"/>
  <c r="M18" i="1"/>
  <c r="K18" i="1"/>
  <c r="L18" i="1" s="1"/>
  <c r="I18" i="1"/>
  <c r="G18" i="1"/>
  <c r="E18" i="1"/>
  <c r="D18" i="1"/>
  <c r="J18" i="1" s="1"/>
  <c r="C18" i="1"/>
  <c r="R17" i="1"/>
  <c r="R19" i="1" s="1"/>
  <c r="P17" i="1"/>
  <c r="Q17" i="1" s="1"/>
  <c r="M17" i="1"/>
  <c r="N17" i="1" s="1"/>
  <c r="K17" i="1"/>
  <c r="L17" i="1" s="1"/>
  <c r="J17" i="1"/>
  <c r="I17" i="1"/>
  <c r="G17" i="1"/>
  <c r="H17" i="1" s="1"/>
  <c r="E17" i="1"/>
  <c r="F17" i="1" s="1"/>
  <c r="D17" i="1"/>
  <c r="C17" i="1"/>
  <c r="B17" i="1"/>
  <c r="A17" i="1"/>
  <c r="P16" i="1"/>
  <c r="Q16" i="1" s="1"/>
  <c r="M16" i="1"/>
  <c r="N16" i="1" s="1"/>
  <c r="K16" i="1"/>
  <c r="L16" i="1" s="1"/>
  <c r="J16" i="1"/>
  <c r="I16" i="1"/>
  <c r="G16" i="1"/>
  <c r="H16" i="1" s="1"/>
  <c r="E16" i="1"/>
  <c r="F16" i="1" s="1"/>
  <c r="D16" i="1"/>
  <c r="C16" i="1"/>
  <c r="B16" i="1"/>
  <c r="A16" i="1"/>
  <c r="P15" i="1"/>
  <c r="Q15" i="1" s="1"/>
  <c r="M15" i="1"/>
  <c r="N15" i="1" s="1"/>
  <c r="K15" i="1"/>
  <c r="L15" i="1" s="1"/>
  <c r="J15" i="1"/>
  <c r="I15" i="1"/>
  <c r="G15" i="1"/>
  <c r="H15" i="1" s="1"/>
  <c r="E15" i="1"/>
  <c r="F15" i="1" s="1"/>
  <c r="D15" i="1"/>
  <c r="C15" i="1"/>
  <c r="Q14" i="1"/>
  <c r="M14" i="1"/>
  <c r="K14" i="1"/>
  <c r="I14" i="1"/>
  <c r="G14" i="1"/>
  <c r="H14" i="1" s="1"/>
  <c r="E14" i="1"/>
  <c r="D14" i="1"/>
  <c r="N14" i="1" s="1"/>
  <c r="C14" i="1"/>
  <c r="B14" i="1"/>
  <c r="A14" i="1"/>
  <c r="P13" i="1"/>
  <c r="Q13" i="1" s="1"/>
  <c r="M13" i="1"/>
  <c r="K13" i="1"/>
  <c r="I13" i="1"/>
  <c r="G13" i="1"/>
  <c r="H13" i="1" s="1"/>
  <c r="E13" i="1"/>
  <c r="D13" i="1"/>
  <c r="N13" i="1" s="1"/>
  <c r="C13" i="1"/>
  <c r="M12" i="1"/>
  <c r="N12" i="1" s="1"/>
  <c r="K12" i="1"/>
  <c r="J12" i="1"/>
  <c r="I12" i="1"/>
  <c r="G12" i="1"/>
  <c r="E12" i="1"/>
  <c r="F12" i="1" s="1"/>
  <c r="D12" i="1"/>
  <c r="L12" i="1" s="1"/>
  <c r="C12" i="1"/>
  <c r="M11" i="1"/>
  <c r="M31" i="1" s="1"/>
  <c r="K11" i="1"/>
  <c r="K31" i="1" s="1"/>
  <c r="I11" i="1"/>
  <c r="I31" i="1" s="1"/>
  <c r="G11" i="1"/>
  <c r="G31" i="1" s="1"/>
  <c r="E11" i="1"/>
  <c r="E31" i="1" s="1"/>
  <c r="D11" i="1"/>
  <c r="J11" i="1" s="1"/>
  <c r="C11" i="1"/>
  <c r="B11" i="1"/>
  <c r="A11" i="1"/>
  <c r="G5" i="1"/>
  <c r="F5" i="1"/>
  <c r="G4" i="1"/>
  <c r="F4" i="1"/>
  <c r="J31" i="1" l="1"/>
  <c r="F31" i="1"/>
  <c r="H31" i="1"/>
  <c r="L25" i="1"/>
  <c r="P12" i="1"/>
  <c r="Q12" i="1" s="1"/>
  <c r="D31" i="1"/>
  <c r="N31" i="1" s="1"/>
  <c r="F11" i="1"/>
  <c r="N11" i="1"/>
  <c r="H12" i="1"/>
  <c r="J13" i="1"/>
  <c r="J14" i="1"/>
  <c r="F18" i="1"/>
  <c r="N18" i="1"/>
  <c r="J22" i="1"/>
  <c r="P24" i="1"/>
  <c r="Q24" i="1" s="1"/>
  <c r="J26" i="1"/>
  <c r="F28" i="1"/>
  <c r="N28" i="1"/>
  <c r="P11" i="1"/>
  <c r="L11" i="1"/>
  <c r="H11" i="1"/>
  <c r="L13" i="1"/>
  <c r="L14" i="1"/>
  <c r="H18" i="1"/>
  <c r="L22" i="1"/>
  <c r="L26" i="1"/>
  <c r="H28" i="1"/>
  <c r="F13" i="1"/>
  <c r="F14" i="1"/>
  <c r="F22" i="1"/>
  <c r="F26" i="1"/>
  <c r="P31" i="1" l="1"/>
  <c r="Q11" i="1"/>
  <c r="L31" i="1"/>
  <c r="Q31" i="1" l="1"/>
  <c r="R21" i="1"/>
</calcChain>
</file>

<file path=xl/sharedStrings.xml><?xml version="1.0" encoding="utf-8"?>
<sst xmlns="http://schemas.openxmlformats.org/spreadsheetml/2006/main" count="41" uniqueCount="33">
  <si>
    <t>TABEL  26</t>
  </si>
  <si>
    <t>PERSENTASE CAKUPAN IMUNISASI Td PADA WANITA USIA SUBUR (HAMIL DAN TIDAK HAMIL) MENURUT KECAMATAN DAN PUSKESMAS</t>
  </si>
  <si>
    <t>NO</t>
  </si>
  <si>
    <t>KECAMATAN</t>
  </si>
  <si>
    <t>PUSKESMAS</t>
  </si>
  <si>
    <t>JUMLAH WUS 
(15-39 TAHUN)</t>
  </si>
  <si>
    <t>IMUNISASI Td PADA WUS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</si>
  <si>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</si>
  <si>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</si>
  <si>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</si>
  <si>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</si>
  <si>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</si>
  <si>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</si>
  <si>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</si>
  <si>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</si>
  <si>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</si>
  <si>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</si>
  <si>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</si>
  <si>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</si>
  <si>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</si>
  <si>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</si>
  <si>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</si>
  <si>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</si>
  <si>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</si>
  <si>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</si>
  <si>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</si>
  <si>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</si>
  <si>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</si>
  <si>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</si>
  <si>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</si>
  <si>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</si>
  <si>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JUMLAH (KAB/KOTA)</t>
  </si>
  <si>
    <t>Sumber : 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</si>
</sst>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11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sz val="13"/>
      <name val="Arial"/>
      <family val="2"/>
    </font>
    <font>
      <sz val="13"/>
      <color theme="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9"/>
      <color theme="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2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37" fontId="1" fillId="2" borderId="12" xfId="0" applyNumberFormat="1" applyFont="1" applyFill="1" applyBorder="1" applyAlignment="1">
      <alignment horizontal="center" vertical="center"/>
    </xf>
    <xf numFmtId="37" fontId="1" fillId="2" borderId="12" xfId="1" applyNumberFormat="1" applyFont="1" applyFill="1" applyBorder="1" applyAlignment="1">
      <alignment horizontal="center" vertical="center"/>
    </xf>
    <xf numFmtId="165" fontId="1" fillId="2" borderId="12" xfId="1" applyNumberFormat="1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0" applyNumberFormat="1" applyFont="1" applyFill="1" applyBorder="1" applyAlignment="1">
      <alignment horizontal="center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4" fontId="2" fillId="2" borderId="15" xfId="1" applyFont="1" applyFill="1" applyBorder="1" applyAlignment="1">
      <alignment horizontal="center" vertical="center"/>
    </xf>
    <xf numFmtId="37" fontId="1" fillId="2" borderId="0" xfId="0" applyNumberFormat="1" applyFont="1" applyFill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0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164" fontId="2" fillId="2" borderId="18" xfId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37" fontId="9" fillId="2" borderId="22" xfId="1" applyNumberFormat="1" applyFont="1" applyFill="1" applyBorder="1" applyAlignment="1">
      <alignment horizontal="center" vertical="center"/>
    </xf>
    <xf numFmtId="165" fontId="9" fillId="2" borderId="22" xfId="1" applyNumberFormat="1" applyFont="1" applyFill="1" applyBorder="1" applyAlignment="1">
      <alignment horizontal="center" vertical="center"/>
    </xf>
    <xf numFmtId="165" fontId="9" fillId="2" borderId="21" xfId="1" applyNumberFormat="1" applyFont="1" applyFill="1" applyBorder="1" applyAlignment="1">
      <alignment horizontal="center" vertical="center"/>
    </xf>
    <xf numFmtId="37" fontId="10" fillId="2" borderId="22" xfId="1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37" fontId="1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</cellXfs>
  <cellStyles count="2">
    <cellStyle name="Comma [0] 2 2" xfId="1" xr:uid="{CDAC2D00-53DE-4B15-9D30-FA84CBFF6D45}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1">
          <cell r="D11">
            <v>490</v>
          </cell>
          <cell r="E11">
            <v>128</v>
          </cell>
          <cell r="G11">
            <v>131</v>
          </cell>
          <cell r="I11">
            <v>104</v>
          </cell>
          <cell r="M11">
            <v>2</v>
          </cell>
        </row>
        <row r="12">
          <cell r="D12">
            <v>481</v>
          </cell>
          <cell r="E12">
            <v>228</v>
          </cell>
          <cell r="G12">
            <v>191</v>
          </cell>
          <cell r="I12">
            <v>2</v>
          </cell>
          <cell r="M12">
            <v>0</v>
          </cell>
        </row>
        <row r="13">
          <cell r="D13">
            <v>485</v>
          </cell>
          <cell r="E13">
            <v>208</v>
          </cell>
          <cell r="G13">
            <v>84</v>
          </cell>
          <cell r="I13">
            <v>71</v>
          </cell>
          <cell r="M13">
            <v>0</v>
          </cell>
        </row>
        <row r="14">
          <cell r="D14">
            <v>300</v>
          </cell>
          <cell r="E14">
            <v>82</v>
          </cell>
          <cell r="G14">
            <v>54</v>
          </cell>
          <cell r="I14">
            <v>19</v>
          </cell>
          <cell r="M14">
            <v>1</v>
          </cell>
        </row>
        <row r="15">
          <cell r="D15">
            <v>330</v>
          </cell>
          <cell r="E15">
            <v>236</v>
          </cell>
          <cell r="G15">
            <v>180</v>
          </cell>
          <cell r="I15">
            <v>10</v>
          </cell>
          <cell r="M15">
            <v>1</v>
          </cell>
        </row>
        <row r="16">
          <cell r="D16">
            <v>990</v>
          </cell>
          <cell r="E16">
            <v>432</v>
          </cell>
          <cell r="G16">
            <v>309</v>
          </cell>
          <cell r="I16">
            <v>0</v>
          </cell>
          <cell r="M16">
            <v>22</v>
          </cell>
        </row>
        <row r="17">
          <cell r="D17">
            <v>501</v>
          </cell>
          <cell r="E17">
            <v>53</v>
          </cell>
          <cell r="G17">
            <v>26</v>
          </cell>
          <cell r="I17">
            <v>18</v>
          </cell>
          <cell r="M17">
            <v>3</v>
          </cell>
        </row>
        <row r="18">
          <cell r="D18">
            <v>120</v>
          </cell>
          <cell r="E18">
            <v>48</v>
          </cell>
          <cell r="G18">
            <v>27</v>
          </cell>
          <cell r="I18">
            <v>0</v>
          </cell>
          <cell r="M18">
            <v>0</v>
          </cell>
        </row>
        <row r="19">
          <cell r="D19">
            <v>209</v>
          </cell>
          <cell r="E19">
            <v>302</v>
          </cell>
          <cell r="G19">
            <v>85</v>
          </cell>
          <cell r="I19">
            <v>27</v>
          </cell>
          <cell r="M19">
            <v>0</v>
          </cell>
        </row>
        <row r="20">
          <cell r="D20">
            <v>495</v>
          </cell>
          <cell r="E20">
            <v>124</v>
          </cell>
          <cell r="G20">
            <v>55</v>
          </cell>
          <cell r="I20">
            <v>33</v>
          </cell>
          <cell r="M20">
            <v>9</v>
          </cell>
        </row>
        <row r="21">
          <cell r="D21">
            <v>255</v>
          </cell>
          <cell r="E21">
            <v>45</v>
          </cell>
          <cell r="G21">
            <v>55</v>
          </cell>
          <cell r="I21">
            <v>27</v>
          </cell>
          <cell r="M21">
            <v>9</v>
          </cell>
        </row>
        <row r="22">
          <cell r="D22">
            <v>220</v>
          </cell>
          <cell r="E22">
            <v>62</v>
          </cell>
          <cell r="G22">
            <v>63</v>
          </cell>
          <cell r="I22">
            <v>83</v>
          </cell>
          <cell r="M22">
            <v>28</v>
          </cell>
        </row>
        <row r="23">
          <cell r="D23">
            <v>335</v>
          </cell>
          <cell r="E23">
            <v>338</v>
          </cell>
          <cell r="G23">
            <v>280</v>
          </cell>
          <cell r="I23">
            <v>1</v>
          </cell>
          <cell r="M23">
            <v>0</v>
          </cell>
        </row>
        <row r="24">
          <cell r="D24">
            <v>180</v>
          </cell>
          <cell r="E24">
            <v>98</v>
          </cell>
          <cell r="G24">
            <v>49</v>
          </cell>
          <cell r="I24">
            <v>0</v>
          </cell>
          <cell r="M24">
            <v>0</v>
          </cell>
        </row>
        <row r="25">
          <cell r="D25">
            <v>410</v>
          </cell>
          <cell r="E25">
            <v>75</v>
          </cell>
          <cell r="G25">
            <v>49</v>
          </cell>
          <cell r="I25">
            <v>39</v>
          </cell>
          <cell r="M25">
            <v>0</v>
          </cell>
        </row>
        <row r="26">
          <cell r="D26">
            <v>360</v>
          </cell>
          <cell r="E26">
            <v>77</v>
          </cell>
          <cell r="G26">
            <v>91</v>
          </cell>
          <cell r="I26">
            <v>81</v>
          </cell>
          <cell r="M26">
            <v>0</v>
          </cell>
        </row>
        <row r="27">
          <cell r="D27">
            <v>220</v>
          </cell>
          <cell r="E27">
            <v>37</v>
          </cell>
          <cell r="G27">
            <v>29</v>
          </cell>
          <cell r="I27">
            <v>57</v>
          </cell>
          <cell r="M27">
            <v>0</v>
          </cell>
        </row>
        <row r="28">
          <cell r="D28">
            <v>790</v>
          </cell>
          <cell r="E28">
            <v>421</v>
          </cell>
          <cell r="G28">
            <v>179</v>
          </cell>
          <cell r="I28">
            <v>24</v>
          </cell>
          <cell r="M28">
            <v>0</v>
          </cell>
        </row>
        <row r="29">
          <cell r="D29">
            <v>251</v>
          </cell>
          <cell r="E29">
            <v>92</v>
          </cell>
          <cell r="G29">
            <v>97</v>
          </cell>
          <cell r="I29">
            <v>3</v>
          </cell>
          <cell r="M29">
            <v>0</v>
          </cell>
        </row>
        <row r="30">
          <cell r="D30">
            <v>798</v>
          </cell>
          <cell r="E30">
            <v>59</v>
          </cell>
          <cell r="G30">
            <v>54</v>
          </cell>
          <cell r="I30">
            <v>21</v>
          </cell>
          <cell r="M30">
            <v>0</v>
          </cell>
        </row>
      </sheetData>
      <sheetData sheetId="32">
        <row r="11">
          <cell r="D11">
            <v>5994</v>
          </cell>
          <cell r="E11">
            <v>73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D12">
            <v>6767</v>
          </cell>
          <cell r="E12">
            <v>0</v>
          </cell>
          <cell r="G12">
            <v>0</v>
          </cell>
          <cell r="I12">
            <v>0</v>
          </cell>
          <cell r="K12">
            <v>0</v>
          </cell>
          <cell r="M12">
            <v>0</v>
          </cell>
        </row>
        <row r="13">
          <cell r="D13">
            <v>3655</v>
          </cell>
          <cell r="E13">
            <v>59</v>
          </cell>
          <cell r="G13">
            <v>18</v>
          </cell>
          <cell r="I13">
            <v>17</v>
          </cell>
          <cell r="K13">
            <v>5</v>
          </cell>
          <cell r="M13">
            <v>7</v>
          </cell>
        </row>
        <row r="14">
          <cell r="D14">
            <v>2315</v>
          </cell>
          <cell r="E14">
            <v>34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</row>
        <row r="15">
          <cell r="D15">
            <v>3436</v>
          </cell>
          <cell r="E15">
            <v>65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</row>
        <row r="16">
          <cell r="D16">
            <v>3164</v>
          </cell>
          <cell r="E16">
            <v>67</v>
          </cell>
          <cell r="G16">
            <v>0</v>
          </cell>
          <cell r="I16">
            <v>0</v>
          </cell>
          <cell r="K16">
            <v>0</v>
          </cell>
          <cell r="M16">
            <v>0</v>
          </cell>
        </row>
        <row r="17">
          <cell r="D17">
            <v>4146</v>
          </cell>
          <cell r="E17">
            <v>10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</row>
        <row r="18">
          <cell r="D18">
            <v>1071</v>
          </cell>
          <cell r="E18">
            <v>50</v>
          </cell>
          <cell r="G18">
            <v>1</v>
          </cell>
          <cell r="I18">
            <v>1</v>
          </cell>
          <cell r="K18">
            <v>0</v>
          </cell>
          <cell r="M18">
            <v>0</v>
          </cell>
        </row>
        <row r="19">
          <cell r="D19">
            <v>2470</v>
          </cell>
          <cell r="E19">
            <v>37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</row>
        <row r="20">
          <cell r="D20">
            <v>4006</v>
          </cell>
          <cell r="E20">
            <v>95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</row>
        <row r="21">
          <cell r="D21">
            <v>2353</v>
          </cell>
          <cell r="E21">
            <v>58</v>
          </cell>
          <cell r="G21">
            <v>0</v>
          </cell>
          <cell r="I21">
            <v>0</v>
          </cell>
          <cell r="K21">
            <v>0</v>
          </cell>
          <cell r="M21">
            <v>0</v>
          </cell>
        </row>
        <row r="22">
          <cell r="D22">
            <v>2522</v>
          </cell>
          <cell r="E22">
            <v>25</v>
          </cell>
          <cell r="G22">
            <v>0</v>
          </cell>
          <cell r="I22">
            <v>0</v>
          </cell>
          <cell r="K22">
            <v>0</v>
          </cell>
          <cell r="M22">
            <v>1</v>
          </cell>
        </row>
        <row r="23">
          <cell r="D23">
            <v>2647</v>
          </cell>
          <cell r="E23">
            <v>65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</row>
        <row r="24">
          <cell r="D24">
            <v>1385</v>
          </cell>
          <cell r="E24">
            <v>7</v>
          </cell>
          <cell r="G24">
            <v>0</v>
          </cell>
          <cell r="I24">
            <v>0</v>
          </cell>
          <cell r="K24">
            <v>0</v>
          </cell>
          <cell r="M24">
            <v>0</v>
          </cell>
        </row>
        <row r="25">
          <cell r="D25">
            <v>3204</v>
          </cell>
          <cell r="E25">
            <v>17</v>
          </cell>
          <cell r="G25">
            <v>0</v>
          </cell>
          <cell r="I25">
            <v>0</v>
          </cell>
          <cell r="K25">
            <v>0</v>
          </cell>
          <cell r="M25">
            <v>0</v>
          </cell>
        </row>
        <row r="26">
          <cell r="D26">
            <v>2854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  <cell r="M26">
            <v>0</v>
          </cell>
        </row>
        <row r="27">
          <cell r="D27">
            <v>2563</v>
          </cell>
          <cell r="E27">
            <v>49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</row>
        <row r="28">
          <cell r="D28">
            <v>8583</v>
          </cell>
          <cell r="E28">
            <v>162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D29">
            <v>2046</v>
          </cell>
          <cell r="E29">
            <v>19</v>
          </cell>
          <cell r="G29">
            <v>0</v>
          </cell>
          <cell r="I29">
            <v>0</v>
          </cell>
          <cell r="K29">
            <v>0</v>
          </cell>
          <cell r="M29">
            <v>0</v>
          </cell>
        </row>
        <row r="30">
          <cell r="D30">
            <v>8500</v>
          </cell>
          <cell r="E30">
            <v>98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16AE76-FD7F-46D1-9714-02D41F87EDE3}" name="Table91" displayName="Table91" ref="A10:Q32" totalsRowCount="1" headerRowDxfId="37" dataDxfId="36" headerRowBorderDxfId="34" tableBorderDxfId="35" dataCellStyle="Comma [0] 2 2">
  <autoFilter ref="A10:Q31" xr:uid="{E9BA26BD-1957-44A0-A647-3898055CCB70}"/>
  <tableColumns count="17">
    <tableColumn id="1" xr3:uid="{F8EE0881-F293-48E0-808C-C87052838BF2}" name="1" dataDxfId="32" totalsRowDxfId="33"/>
    <tableColumn id="2" xr3:uid="{888EC8E7-8EA1-473B-A5A5-9D781301642C}" name="2" dataDxfId="30" totalsRowDxfId="31"/>
    <tableColumn id="3" xr3:uid="{A83D3A57-8AE7-42CB-ADAF-18F045F39C24}" name="3" dataDxfId="28" totalsRowDxfId="29"/>
    <tableColumn id="4" xr3:uid="{E47E9EE1-23EC-4FD6-8F56-9E95E82C25A9}" name="4" dataDxfId="26" totalsRowDxfId="27"/>
    <tableColumn id="5" xr3:uid="{B8DFD6B3-A4FA-40C2-8225-0896C97A5295}" name="5" dataDxfId="24" totalsRowDxfId="25" dataCellStyle="Comma [0] 2 2"/>
    <tableColumn id="6" xr3:uid="{40633941-B5EE-4585-96E6-E2DF8D9F9165}" name="6" dataDxfId="22" totalsRowDxfId="23" dataCellStyle="Comma [0] 2 2"/>
    <tableColumn id="7" xr3:uid="{C25F996B-7EAA-491F-ACA1-48197055A015}" name="7" dataDxfId="20" totalsRowDxfId="21" dataCellStyle="Comma [0] 2 2"/>
    <tableColumn id="8" xr3:uid="{F8B98456-296C-4A06-B57F-8456905B36EB}" name="8" dataDxfId="18" totalsRowDxfId="19" dataCellStyle="Comma [0] 2 2"/>
    <tableColumn id="9" xr3:uid="{762F6B04-0E85-402B-B78C-2190DAC2D716}" name="9" dataDxfId="16" totalsRowDxfId="17" dataCellStyle="Comma [0] 2 2"/>
    <tableColumn id="10" xr3:uid="{948C5FEB-7910-498F-B2DD-FB742A7F79EB}" name="10" dataDxfId="14" totalsRowDxfId="15" dataCellStyle="Comma [0] 2 2"/>
    <tableColumn id="11" xr3:uid="{653125CC-ECD4-45CF-9F79-6E6D6DE470EB}" name="11" dataDxfId="12" totalsRowDxfId="13" dataCellStyle="Comma [0] 2 2"/>
    <tableColumn id="12" xr3:uid="{CA127808-1DDD-4AAB-BCE3-4487199FD96A}" name="12" dataDxfId="10" totalsRowDxfId="11" dataCellStyle="Comma [0] 2 2"/>
    <tableColumn id="13" xr3:uid="{D6FFBD50-29D6-4E31-80EE-B6432CEA1DF3}" name="13" dataDxfId="8" totalsRowDxfId="9" dataCellStyle="Comma [0] 2 2"/>
    <tableColumn id="14" xr3:uid="{B052FA4C-4DEB-442D-A791-7851FC204621}" name="14" dataDxfId="6" totalsRowDxfId="7" dataCellStyle="Comma [0] 2 2"/>
    <tableColumn id="15" xr3:uid="{1F66C528-2F48-409A-B6F3-7581D3338BCB}" name="15" dataDxfId="4" totalsRowDxfId="5" dataCellStyle="Comma [0] 2 2"/>
    <tableColumn id="16" xr3:uid="{2B10A5CE-5C74-4888-A3B4-AD94B7636E52}" name="16" dataDxfId="2" totalsRowDxfId="3" dataCellStyle="Comma [0] 2 2"/>
    <tableColumn id="17" xr3:uid="{36C15E8C-D0B3-4682-A555-08E8AF7E28E9}" name="17" dataDxfId="0" totalsRowDxfId="1" dataCellStyle="Comma [0] 2 2">
      <calculatedColumnFormula>O11+P11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0749-DD80-43F8-ACE4-CAE2849CF25B}">
  <sheetPr codeName="Sheet25">
    <tabColor rgb="FF00B050"/>
    <pageSetUpPr fitToPage="1"/>
  </sheetPr>
  <dimension ref="A1:R33"/>
  <sheetViews>
    <sheetView tabSelected="1" zoomScale="90" zoomScaleNormal="90" workbookViewId="0">
      <selection activeCell="B21" sqref="B21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4" width="16.88671875" style="2" customWidth="1"/>
    <col min="5" max="14" width="10.6640625" style="2" customWidth="1"/>
    <col min="15" max="16" width="0" style="3" hidden="1" customWidth="1"/>
    <col min="17" max="17" width="12.44140625" style="3" hidden="1" customWidth="1"/>
    <col min="18" max="18" width="0" style="2" hidden="1" customWidth="1"/>
    <col min="19" max="256" width="9.109375" style="2"/>
    <col min="257" max="257" width="5.6640625" style="2" customWidth="1"/>
    <col min="258" max="258" width="21.6640625" style="2" customWidth="1"/>
    <col min="259" max="259" width="25.6640625" style="2" customWidth="1"/>
    <col min="260" max="260" width="16.88671875" style="2" customWidth="1"/>
    <col min="261" max="270" width="10.6640625" style="2" customWidth="1"/>
    <col min="271" max="274" width="0" style="2" hidden="1" customWidth="1"/>
    <col min="275" max="512" width="9.109375" style="2"/>
    <col min="513" max="513" width="5.6640625" style="2" customWidth="1"/>
    <col min="514" max="514" width="21.6640625" style="2" customWidth="1"/>
    <col min="515" max="515" width="25.6640625" style="2" customWidth="1"/>
    <col min="516" max="516" width="16.88671875" style="2" customWidth="1"/>
    <col min="517" max="526" width="10.6640625" style="2" customWidth="1"/>
    <col min="527" max="530" width="0" style="2" hidden="1" customWidth="1"/>
    <col min="531" max="768" width="9.109375" style="2"/>
    <col min="769" max="769" width="5.6640625" style="2" customWidth="1"/>
    <col min="770" max="770" width="21.6640625" style="2" customWidth="1"/>
    <col min="771" max="771" width="25.6640625" style="2" customWidth="1"/>
    <col min="772" max="772" width="16.88671875" style="2" customWidth="1"/>
    <col min="773" max="782" width="10.6640625" style="2" customWidth="1"/>
    <col min="783" max="786" width="0" style="2" hidden="1" customWidth="1"/>
    <col min="787" max="1024" width="9.109375" style="2"/>
    <col min="1025" max="1025" width="5.6640625" style="2" customWidth="1"/>
    <col min="1026" max="1026" width="21.6640625" style="2" customWidth="1"/>
    <col min="1027" max="1027" width="25.6640625" style="2" customWidth="1"/>
    <col min="1028" max="1028" width="16.88671875" style="2" customWidth="1"/>
    <col min="1029" max="1038" width="10.6640625" style="2" customWidth="1"/>
    <col min="1039" max="1042" width="0" style="2" hidden="1" customWidth="1"/>
    <col min="1043" max="1280" width="9.109375" style="2"/>
    <col min="1281" max="1281" width="5.6640625" style="2" customWidth="1"/>
    <col min="1282" max="1282" width="21.6640625" style="2" customWidth="1"/>
    <col min="1283" max="1283" width="25.6640625" style="2" customWidth="1"/>
    <col min="1284" max="1284" width="16.88671875" style="2" customWidth="1"/>
    <col min="1285" max="1294" width="10.6640625" style="2" customWidth="1"/>
    <col min="1295" max="1298" width="0" style="2" hidden="1" customWidth="1"/>
    <col min="1299" max="1536" width="9.109375" style="2"/>
    <col min="1537" max="1537" width="5.6640625" style="2" customWidth="1"/>
    <col min="1538" max="1538" width="21.6640625" style="2" customWidth="1"/>
    <col min="1539" max="1539" width="25.6640625" style="2" customWidth="1"/>
    <col min="1540" max="1540" width="16.88671875" style="2" customWidth="1"/>
    <col min="1541" max="1550" width="10.6640625" style="2" customWidth="1"/>
    <col min="1551" max="1554" width="0" style="2" hidden="1" customWidth="1"/>
    <col min="1555" max="1792" width="9.109375" style="2"/>
    <col min="1793" max="1793" width="5.6640625" style="2" customWidth="1"/>
    <col min="1794" max="1794" width="21.6640625" style="2" customWidth="1"/>
    <col min="1795" max="1795" width="25.6640625" style="2" customWidth="1"/>
    <col min="1796" max="1796" width="16.88671875" style="2" customWidth="1"/>
    <col min="1797" max="1806" width="10.6640625" style="2" customWidth="1"/>
    <col min="1807" max="1810" width="0" style="2" hidden="1" customWidth="1"/>
    <col min="1811" max="2048" width="9.109375" style="2"/>
    <col min="2049" max="2049" width="5.6640625" style="2" customWidth="1"/>
    <col min="2050" max="2050" width="21.6640625" style="2" customWidth="1"/>
    <col min="2051" max="2051" width="25.6640625" style="2" customWidth="1"/>
    <col min="2052" max="2052" width="16.88671875" style="2" customWidth="1"/>
    <col min="2053" max="2062" width="10.6640625" style="2" customWidth="1"/>
    <col min="2063" max="2066" width="0" style="2" hidden="1" customWidth="1"/>
    <col min="2067" max="2304" width="9.109375" style="2"/>
    <col min="2305" max="2305" width="5.6640625" style="2" customWidth="1"/>
    <col min="2306" max="2306" width="21.6640625" style="2" customWidth="1"/>
    <col min="2307" max="2307" width="25.6640625" style="2" customWidth="1"/>
    <col min="2308" max="2308" width="16.88671875" style="2" customWidth="1"/>
    <col min="2309" max="2318" width="10.6640625" style="2" customWidth="1"/>
    <col min="2319" max="2322" width="0" style="2" hidden="1" customWidth="1"/>
    <col min="2323" max="2560" width="9.109375" style="2"/>
    <col min="2561" max="2561" width="5.6640625" style="2" customWidth="1"/>
    <col min="2562" max="2562" width="21.6640625" style="2" customWidth="1"/>
    <col min="2563" max="2563" width="25.6640625" style="2" customWidth="1"/>
    <col min="2564" max="2564" width="16.88671875" style="2" customWidth="1"/>
    <col min="2565" max="2574" width="10.6640625" style="2" customWidth="1"/>
    <col min="2575" max="2578" width="0" style="2" hidden="1" customWidth="1"/>
    <col min="2579" max="2816" width="9.109375" style="2"/>
    <col min="2817" max="2817" width="5.6640625" style="2" customWidth="1"/>
    <col min="2818" max="2818" width="21.6640625" style="2" customWidth="1"/>
    <col min="2819" max="2819" width="25.6640625" style="2" customWidth="1"/>
    <col min="2820" max="2820" width="16.88671875" style="2" customWidth="1"/>
    <col min="2821" max="2830" width="10.6640625" style="2" customWidth="1"/>
    <col min="2831" max="2834" width="0" style="2" hidden="1" customWidth="1"/>
    <col min="2835" max="3072" width="9.109375" style="2"/>
    <col min="3073" max="3073" width="5.6640625" style="2" customWidth="1"/>
    <col min="3074" max="3074" width="21.6640625" style="2" customWidth="1"/>
    <col min="3075" max="3075" width="25.6640625" style="2" customWidth="1"/>
    <col min="3076" max="3076" width="16.88671875" style="2" customWidth="1"/>
    <col min="3077" max="3086" width="10.6640625" style="2" customWidth="1"/>
    <col min="3087" max="3090" width="0" style="2" hidden="1" customWidth="1"/>
    <col min="3091" max="3328" width="9.109375" style="2"/>
    <col min="3329" max="3329" width="5.6640625" style="2" customWidth="1"/>
    <col min="3330" max="3330" width="21.6640625" style="2" customWidth="1"/>
    <col min="3331" max="3331" width="25.6640625" style="2" customWidth="1"/>
    <col min="3332" max="3332" width="16.88671875" style="2" customWidth="1"/>
    <col min="3333" max="3342" width="10.6640625" style="2" customWidth="1"/>
    <col min="3343" max="3346" width="0" style="2" hidden="1" customWidth="1"/>
    <col min="3347" max="3584" width="9.109375" style="2"/>
    <col min="3585" max="3585" width="5.6640625" style="2" customWidth="1"/>
    <col min="3586" max="3586" width="21.6640625" style="2" customWidth="1"/>
    <col min="3587" max="3587" width="25.6640625" style="2" customWidth="1"/>
    <col min="3588" max="3588" width="16.88671875" style="2" customWidth="1"/>
    <col min="3589" max="3598" width="10.6640625" style="2" customWidth="1"/>
    <col min="3599" max="3602" width="0" style="2" hidden="1" customWidth="1"/>
    <col min="3603" max="3840" width="9.109375" style="2"/>
    <col min="3841" max="3841" width="5.6640625" style="2" customWidth="1"/>
    <col min="3842" max="3842" width="21.6640625" style="2" customWidth="1"/>
    <col min="3843" max="3843" width="25.6640625" style="2" customWidth="1"/>
    <col min="3844" max="3844" width="16.88671875" style="2" customWidth="1"/>
    <col min="3845" max="3854" width="10.6640625" style="2" customWidth="1"/>
    <col min="3855" max="3858" width="0" style="2" hidden="1" customWidth="1"/>
    <col min="3859" max="4096" width="9.109375" style="2"/>
    <col min="4097" max="4097" width="5.6640625" style="2" customWidth="1"/>
    <col min="4098" max="4098" width="21.6640625" style="2" customWidth="1"/>
    <col min="4099" max="4099" width="25.6640625" style="2" customWidth="1"/>
    <col min="4100" max="4100" width="16.88671875" style="2" customWidth="1"/>
    <col min="4101" max="4110" width="10.6640625" style="2" customWidth="1"/>
    <col min="4111" max="4114" width="0" style="2" hidden="1" customWidth="1"/>
    <col min="4115" max="4352" width="9.109375" style="2"/>
    <col min="4353" max="4353" width="5.6640625" style="2" customWidth="1"/>
    <col min="4354" max="4354" width="21.6640625" style="2" customWidth="1"/>
    <col min="4355" max="4355" width="25.6640625" style="2" customWidth="1"/>
    <col min="4356" max="4356" width="16.88671875" style="2" customWidth="1"/>
    <col min="4357" max="4366" width="10.6640625" style="2" customWidth="1"/>
    <col min="4367" max="4370" width="0" style="2" hidden="1" customWidth="1"/>
    <col min="4371" max="4608" width="9.109375" style="2"/>
    <col min="4609" max="4609" width="5.6640625" style="2" customWidth="1"/>
    <col min="4610" max="4610" width="21.6640625" style="2" customWidth="1"/>
    <col min="4611" max="4611" width="25.6640625" style="2" customWidth="1"/>
    <col min="4612" max="4612" width="16.88671875" style="2" customWidth="1"/>
    <col min="4613" max="4622" width="10.6640625" style="2" customWidth="1"/>
    <col min="4623" max="4626" width="0" style="2" hidden="1" customWidth="1"/>
    <col min="4627" max="4864" width="9.109375" style="2"/>
    <col min="4865" max="4865" width="5.6640625" style="2" customWidth="1"/>
    <col min="4866" max="4866" width="21.6640625" style="2" customWidth="1"/>
    <col min="4867" max="4867" width="25.6640625" style="2" customWidth="1"/>
    <col min="4868" max="4868" width="16.88671875" style="2" customWidth="1"/>
    <col min="4869" max="4878" width="10.6640625" style="2" customWidth="1"/>
    <col min="4879" max="4882" width="0" style="2" hidden="1" customWidth="1"/>
    <col min="4883" max="5120" width="9.109375" style="2"/>
    <col min="5121" max="5121" width="5.6640625" style="2" customWidth="1"/>
    <col min="5122" max="5122" width="21.6640625" style="2" customWidth="1"/>
    <col min="5123" max="5123" width="25.6640625" style="2" customWidth="1"/>
    <col min="5124" max="5124" width="16.88671875" style="2" customWidth="1"/>
    <col min="5125" max="5134" width="10.6640625" style="2" customWidth="1"/>
    <col min="5135" max="5138" width="0" style="2" hidden="1" customWidth="1"/>
    <col min="5139" max="5376" width="9.109375" style="2"/>
    <col min="5377" max="5377" width="5.6640625" style="2" customWidth="1"/>
    <col min="5378" max="5378" width="21.6640625" style="2" customWidth="1"/>
    <col min="5379" max="5379" width="25.6640625" style="2" customWidth="1"/>
    <col min="5380" max="5380" width="16.88671875" style="2" customWidth="1"/>
    <col min="5381" max="5390" width="10.6640625" style="2" customWidth="1"/>
    <col min="5391" max="5394" width="0" style="2" hidden="1" customWidth="1"/>
    <col min="5395" max="5632" width="9.109375" style="2"/>
    <col min="5633" max="5633" width="5.6640625" style="2" customWidth="1"/>
    <col min="5634" max="5634" width="21.6640625" style="2" customWidth="1"/>
    <col min="5635" max="5635" width="25.6640625" style="2" customWidth="1"/>
    <col min="5636" max="5636" width="16.88671875" style="2" customWidth="1"/>
    <col min="5637" max="5646" width="10.6640625" style="2" customWidth="1"/>
    <col min="5647" max="5650" width="0" style="2" hidden="1" customWidth="1"/>
    <col min="5651" max="5888" width="9.109375" style="2"/>
    <col min="5889" max="5889" width="5.6640625" style="2" customWidth="1"/>
    <col min="5890" max="5890" width="21.6640625" style="2" customWidth="1"/>
    <col min="5891" max="5891" width="25.6640625" style="2" customWidth="1"/>
    <col min="5892" max="5892" width="16.88671875" style="2" customWidth="1"/>
    <col min="5893" max="5902" width="10.6640625" style="2" customWidth="1"/>
    <col min="5903" max="5906" width="0" style="2" hidden="1" customWidth="1"/>
    <col min="5907" max="6144" width="9.109375" style="2"/>
    <col min="6145" max="6145" width="5.6640625" style="2" customWidth="1"/>
    <col min="6146" max="6146" width="21.6640625" style="2" customWidth="1"/>
    <col min="6147" max="6147" width="25.6640625" style="2" customWidth="1"/>
    <col min="6148" max="6148" width="16.88671875" style="2" customWidth="1"/>
    <col min="6149" max="6158" width="10.6640625" style="2" customWidth="1"/>
    <col min="6159" max="6162" width="0" style="2" hidden="1" customWidth="1"/>
    <col min="6163" max="6400" width="9.109375" style="2"/>
    <col min="6401" max="6401" width="5.6640625" style="2" customWidth="1"/>
    <col min="6402" max="6402" width="21.6640625" style="2" customWidth="1"/>
    <col min="6403" max="6403" width="25.6640625" style="2" customWidth="1"/>
    <col min="6404" max="6404" width="16.88671875" style="2" customWidth="1"/>
    <col min="6405" max="6414" width="10.6640625" style="2" customWidth="1"/>
    <col min="6415" max="6418" width="0" style="2" hidden="1" customWidth="1"/>
    <col min="6419" max="6656" width="9.109375" style="2"/>
    <col min="6657" max="6657" width="5.6640625" style="2" customWidth="1"/>
    <col min="6658" max="6658" width="21.6640625" style="2" customWidth="1"/>
    <col min="6659" max="6659" width="25.6640625" style="2" customWidth="1"/>
    <col min="6660" max="6660" width="16.88671875" style="2" customWidth="1"/>
    <col min="6661" max="6670" width="10.6640625" style="2" customWidth="1"/>
    <col min="6671" max="6674" width="0" style="2" hidden="1" customWidth="1"/>
    <col min="6675" max="6912" width="9.109375" style="2"/>
    <col min="6913" max="6913" width="5.6640625" style="2" customWidth="1"/>
    <col min="6914" max="6914" width="21.6640625" style="2" customWidth="1"/>
    <col min="6915" max="6915" width="25.6640625" style="2" customWidth="1"/>
    <col min="6916" max="6916" width="16.88671875" style="2" customWidth="1"/>
    <col min="6917" max="6926" width="10.6640625" style="2" customWidth="1"/>
    <col min="6927" max="6930" width="0" style="2" hidden="1" customWidth="1"/>
    <col min="6931" max="7168" width="9.109375" style="2"/>
    <col min="7169" max="7169" width="5.6640625" style="2" customWidth="1"/>
    <col min="7170" max="7170" width="21.6640625" style="2" customWidth="1"/>
    <col min="7171" max="7171" width="25.6640625" style="2" customWidth="1"/>
    <col min="7172" max="7172" width="16.88671875" style="2" customWidth="1"/>
    <col min="7173" max="7182" width="10.6640625" style="2" customWidth="1"/>
    <col min="7183" max="7186" width="0" style="2" hidden="1" customWidth="1"/>
    <col min="7187" max="7424" width="9.109375" style="2"/>
    <col min="7425" max="7425" width="5.6640625" style="2" customWidth="1"/>
    <col min="7426" max="7426" width="21.6640625" style="2" customWidth="1"/>
    <col min="7427" max="7427" width="25.6640625" style="2" customWidth="1"/>
    <col min="7428" max="7428" width="16.88671875" style="2" customWidth="1"/>
    <col min="7429" max="7438" width="10.6640625" style="2" customWidth="1"/>
    <col min="7439" max="7442" width="0" style="2" hidden="1" customWidth="1"/>
    <col min="7443" max="7680" width="9.109375" style="2"/>
    <col min="7681" max="7681" width="5.6640625" style="2" customWidth="1"/>
    <col min="7682" max="7682" width="21.6640625" style="2" customWidth="1"/>
    <col min="7683" max="7683" width="25.6640625" style="2" customWidth="1"/>
    <col min="7684" max="7684" width="16.88671875" style="2" customWidth="1"/>
    <col min="7685" max="7694" width="10.6640625" style="2" customWidth="1"/>
    <col min="7695" max="7698" width="0" style="2" hidden="1" customWidth="1"/>
    <col min="7699" max="7936" width="9.109375" style="2"/>
    <col min="7937" max="7937" width="5.6640625" style="2" customWidth="1"/>
    <col min="7938" max="7938" width="21.6640625" style="2" customWidth="1"/>
    <col min="7939" max="7939" width="25.6640625" style="2" customWidth="1"/>
    <col min="7940" max="7940" width="16.88671875" style="2" customWidth="1"/>
    <col min="7941" max="7950" width="10.6640625" style="2" customWidth="1"/>
    <col min="7951" max="7954" width="0" style="2" hidden="1" customWidth="1"/>
    <col min="7955" max="8192" width="9.109375" style="2"/>
    <col min="8193" max="8193" width="5.6640625" style="2" customWidth="1"/>
    <col min="8194" max="8194" width="21.6640625" style="2" customWidth="1"/>
    <col min="8195" max="8195" width="25.6640625" style="2" customWidth="1"/>
    <col min="8196" max="8196" width="16.88671875" style="2" customWidth="1"/>
    <col min="8197" max="8206" width="10.6640625" style="2" customWidth="1"/>
    <col min="8207" max="8210" width="0" style="2" hidden="1" customWidth="1"/>
    <col min="8211" max="8448" width="9.109375" style="2"/>
    <col min="8449" max="8449" width="5.6640625" style="2" customWidth="1"/>
    <col min="8450" max="8450" width="21.6640625" style="2" customWidth="1"/>
    <col min="8451" max="8451" width="25.6640625" style="2" customWidth="1"/>
    <col min="8452" max="8452" width="16.88671875" style="2" customWidth="1"/>
    <col min="8453" max="8462" width="10.6640625" style="2" customWidth="1"/>
    <col min="8463" max="8466" width="0" style="2" hidden="1" customWidth="1"/>
    <col min="8467" max="8704" width="9.109375" style="2"/>
    <col min="8705" max="8705" width="5.6640625" style="2" customWidth="1"/>
    <col min="8706" max="8706" width="21.6640625" style="2" customWidth="1"/>
    <col min="8707" max="8707" width="25.6640625" style="2" customWidth="1"/>
    <col min="8708" max="8708" width="16.88671875" style="2" customWidth="1"/>
    <col min="8709" max="8718" width="10.6640625" style="2" customWidth="1"/>
    <col min="8719" max="8722" width="0" style="2" hidden="1" customWidth="1"/>
    <col min="8723" max="8960" width="9.109375" style="2"/>
    <col min="8961" max="8961" width="5.6640625" style="2" customWidth="1"/>
    <col min="8962" max="8962" width="21.6640625" style="2" customWidth="1"/>
    <col min="8963" max="8963" width="25.6640625" style="2" customWidth="1"/>
    <col min="8964" max="8964" width="16.88671875" style="2" customWidth="1"/>
    <col min="8965" max="8974" width="10.6640625" style="2" customWidth="1"/>
    <col min="8975" max="8978" width="0" style="2" hidden="1" customWidth="1"/>
    <col min="8979" max="9216" width="9.109375" style="2"/>
    <col min="9217" max="9217" width="5.6640625" style="2" customWidth="1"/>
    <col min="9218" max="9218" width="21.6640625" style="2" customWidth="1"/>
    <col min="9219" max="9219" width="25.6640625" style="2" customWidth="1"/>
    <col min="9220" max="9220" width="16.88671875" style="2" customWidth="1"/>
    <col min="9221" max="9230" width="10.6640625" style="2" customWidth="1"/>
    <col min="9231" max="9234" width="0" style="2" hidden="1" customWidth="1"/>
    <col min="9235" max="9472" width="9.109375" style="2"/>
    <col min="9473" max="9473" width="5.6640625" style="2" customWidth="1"/>
    <col min="9474" max="9474" width="21.6640625" style="2" customWidth="1"/>
    <col min="9475" max="9475" width="25.6640625" style="2" customWidth="1"/>
    <col min="9476" max="9476" width="16.88671875" style="2" customWidth="1"/>
    <col min="9477" max="9486" width="10.6640625" style="2" customWidth="1"/>
    <col min="9487" max="9490" width="0" style="2" hidden="1" customWidth="1"/>
    <col min="9491" max="9728" width="9.109375" style="2"/>
    <col min="9729" max="9729" width="5.6640625" style="2" customWidth="1"/>
    <col min="9730" max="9730" width="21.6640625" style="2" customWidth="1"/>
    <col min="9731" max="9731" width="25.6640625" style="2" customWidth="1"/>
    <col min="9732" max="9732" width="16.88671875" style="2" customWidth="1"/>
    <col min="9733" max="9742" width="10.6640625" style="2" customWidth="1"/>
    <col min="9743" max="9746" width="0" style="2" hidden="1" customWidth="1"/>
    <col min="9747" max="9984" width="9.109375" style="2"/>
    <col min="9985" max="9985" width="5.6640625" style="2" customWidth="1"/>
    <col min="9986" max="9986" width="21.6640625" style="2" customWidth="1"/>
    <col min="9987" max="9987" width="25.6640625" style="2" customWidth="1"/>
    <col min="9988" max="9988" width="16.88671875" style="2" customWidth="1"/>
    <col min="9989" max="9998" width="10.6640625" style="2" customWidth="1"/>
    <col min="9999" max="10002" width="0" style="2" hidden="1" customWidth="1"/>
    <col min="10003" max="10240" width="9.10937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4" width="16.88671875" style="2" customWidth="1"/>
    <col min="10245" max="10254" width="10.6640625" style="2" customWidth="1"/>
    <col min="10255" max="10258" width="0" style="2" hidden="1" customWidth="1"/>
    <col min="10259" max="10496" width="9.10937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0" width="16.88671875" style="2" customWidth="1"/>
    <col min="10501" max="10510" width="10.6640625" style="2" customWidth="1"/>
    <col min="10511" max="10514" width="0" style="2" hidden="1" customWidth="1"/>
    <col min="10515" max="10752" width="9.10937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6" width="16.88671875" style="2" customWidth="1"/>
    <col min="10757" max="10766" width="10.6640625" style="2" customWidth="1"/>
    <col min="10767" max="10770" width="0" style="2" hidden="1" customWidth="1"/>
    <col min="10771" max="11008" width="9.10937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2" width="16.88671875" style="2" customWidth="1"/>
    <col min="11013" max="11022" width="10.6640625" style="2" customWidth="1"/>
    <col min="11023" max="11026" width="0" style="2" hidden="1" customWidth="1"/>
    <col min="11027" max="11264" width="9.10937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68" width="16.88671875" style="2" customWidth="1"/>
    <col min="11269" max="11278" width="10.6640625" style="2" customWidth="1"/>
    <col min="11279" max="11282" width="0" style="2" hidden="1" customWidth="1"/>
    <col min="11283" max="11520" width="9.10937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4" width="16.88671875" style="2" customWidth="1"/>
    <col min="11525" max="11534" width="10.6640625" style="2" customWidth="1"/>
    <col min="11535" max="11538" width="0" style="2" hidden="1" customWidth="1"/>
    <col min="11539" max="11776" width="9.10937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0" width="16.88671875" style="2" customWidth="1"/>
    <col min="11781" max="11790" width="10.6640625" style="2" customWidth="1"/>
    <col min="11791" max="11794" width="0" style="2" hidden="1" customWidth="1"/>
    <col min="11795" max="12032" width="9.10937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6" width="16.88671875" style="2" customWidth="1"/>
    <col min="12037" max="12046" width="10.6640625" style="2" customWidth="1"/>
    <col min="12047" max="12050" width="0" style="2" hidden="1" customWidth="1"/>
    <col min="12051" max="12288" width="9.10937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2" width="16.88671875" style="2" customWidth="1"/>
    <col min="12293" max="12302" width="10.6640625" style="2" customWidth="1"/>
    <col min="12303" max="12306" width="0" style="2" hidden="1" customWidth="1"/>
    <col min="12307" max="12544" width="9.10937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48" width="16.88671875" style="2" customWidth="1"/>
    <col min="12549" max="12558" width="10.6640625" style="2" customWidth="1"/>
    <col min="12559" max="12562" width="0" style="2" hidden="1" customWidth="1"/>
    <col min="12563" max="12800" width="9.10937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4" width="16.88671875" style="2" customWidth="1"/>
    <col min="12805" max="12814" width="10.6640625" style="2" customWidth="1"/>
    <col min="12815" max="12818" width="0" style="2" hidden="1" customWidth="1"/>
    <col min="12819" max="13056" width="9.10937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0" width="16.88671875" style="2" customWidth="1"/>
    <col min="13061" max="13070" width="10.6640625" style="2" customWidth="1"/>
    <col min="13071" max="13074" width="0" style="2" hidden="1" customWidth="1"/>
    <col min="13075" max="13312" width="9.10937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6" width="16.88671875" style="2" customWidth="1"/>
    <col min="13317" max="13326" width="10.6640625" style="2" customWidth="1"/>
    <col min="13327" max="13330" width="0" style="2" hidden="1" customWidth="1"/>
    <col min="13331" max="13568" width="9.10937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2" width="16.88671875" style="2" customWidth="1"/>
    <col min="13573" max="13582" width="10.6640625" style="2" customWidth="1"/>
    <col min="13583" max="13586" width="0" style="2" hidden="1" customWidth="1"/>
    <col min="13587" max="13824" width="9.10937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28" width="16.88671875" style="2" customWidth="1"/>
    <col min="13829" max="13838" width="10.6640625" style="2" customWidth="1"/>
    <col min="13839" max="13842" width="0" style="2" hidden="1" customWidth="1"/>
    <col min="13843" max="14080" width="9.10937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4" width="16.88671875" style="2" customWidth="1"/>
    <col min="14085" max="14094" width="10.6640625" style="2" customWidth="1"/>
    <col min="14095" max="14098" width="0" style="2" hidden="1" customWidth="1"/>
    <col min="14099" max="14336" width="9.10937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0" width="16.88671875" style="2" customWidth="1"/>
    <col min="14341" max="14350" width="10.6640625" style="2" customWidth="1"/>
    <col min="14351" max="14354" width="0" style="2" hidden="1" customWidth="1"/>
    <col min="14355" max="14592" width="9.10937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6" width="16.88671875" style="2" customWidth="1"/>
    <col min="14597" max="14606" width="10.6640625" style="2" customWidth="1"/>
    <col min="14607" max="14610" width="0" style="2" hidden="1" customWidth="1"/>
    <col min="14611" max="14848" width="9.10937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2" width="16.88671875" style="2" customWidth="1"/>
    <col min="14853" max="14862" width="10.6640625" style="2" customWidth="1"/>
    <col min="14863" max="14866" width="0" style="2" hidden="1" customWidth="1"/>
    <col min="14867" max="15104" width="9.10937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08" width="16.88671875" style="2" customWidth="1"/>
    <col min="15109" max="15118" width="10.6640625" style="2" customWidth="1"/>
    <col min="15119" max="15122" width="0" style="2" hidden="1" customWidth="1"/>
    <col min="15123" max="15360" width="9.10937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4" width="16.88671875" style="2" customWidth="1"/>
    <col min="15365" max="15374" width="10.6640625" style="2" customWidth="1"/>
    <col min="15375" max="15378" width="0" style="2" hidden="1" customWidth="1"/>
    <col min="15379" max="15616" width="9.10937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0" width="16.88671875" style="2" customWidth="1"/>
    <col min="15621" max="15630" width="10.6640625" style="2" customWidth="1"/>
    <col min="15631" max="15634" width="0" style="2" hidden="1" customWidth="1"/>
    <col min="15635" max="15872" width="9.10937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6" width="16.88671875" style="2" customWidth="1"/>
    <col min="15877" max="15886" width="10.6640625" style="2" customWidth="1"/>
    <col min="15887" max="15890" width="0" style="2" hidden="1" customWidth="1"/>
    <col min="15891" max="16128" width="9.10937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2" width="16.88671875" style="2" customWidth="1"/>
    <col min="16133" max="16142" width="10.6640625" style="2" customWidth="1"/>
    <col min="16143" max="16146" width="0" style="2" hidden="1" customWidth="1"/>
    <col min="16147" max="16384" width="9.109375" style="2"/>
  </cols>
  <sheetData>
    <row r="1" spans="1:18" x14ac:dyDescent="0.25">
      <c r="A1" s="1" t="s">
        <v>0</v>
      </c>
    </row>
    <row r="3" spans="1:18" s="6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</row>
    <row r="4" spans="1:18" s="6" customFormat="1" ht="16.8" x14ac:dyDescent="0.25">
      <c r="F4" s="7" t="str">
        <f>'[1]1'!E5</f>
        <v>KABUPATEN/KOTA</v>
      </c>
      <c r="G4" s="8" t="str">
        <f>'[1]1'!F5</f>
        <v>BULUKUMBA</v>
      </c>
      <c r="K4" s="4"/>
      <c r="L4" s="4"/>
      <c r="M4" s="4"/>
      <c r="N4" s="4"/>
      <c r="O4" s="5"/>
      <c r="P4" s="5"/>
      <c r="Q4" s="5"/>
    </row>
    <row r="5" spans="1:18" s="6" customFormat="1" ht="16.8" x14ac:dyDescent="0.25">
      <c r="F5" s="7" t="str">
        <f>'[1]1'!E6</f>
        <v xml:space="preserve">TAHUN </v>
      </c>
      <c r="G5" s="8">
        <f>'[1]1'!F6</f>
        <v>2022</v>
      </c>
      <c r="K5" s="4"/>
      <c r="L5" s="4"/>
      <c r="M5" s="4"/>
      <c r="N5" s="4"/>
      <c r="O5" s="5"/>
      <c r="P5" s="5"/>
      <c r="Q5" s="5"/>
    </row>
    <row r="6" spans="1:18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8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8" x14ac:dyDescent="0.25">
      <c r="A8" s="10"/>
      <c r="B8" s="10"/>
      <c r="C8" s="10"/>
      <c r="D8" s="11"/>
      <c r="E8" s="15" t="s">
        <v>7</v>
      </c>
      <c r="F8" s="16"/>
      <c r="G8" s="15" t="s">
        <v>8</v>
      </c>
      <c r="H8" s="16"/>
      <c r="I8" s="15" t="s">
        <v>9</v>
      </c>
      <c r="J8" s="16"/>
      <c r="K8" s="15" t="s">
        <v>10</v>
      </c>
      <c r="L8" s="16"/>
      <c r="M8" s="15" t="s">
        <v>11</v>
      </c>
      <c r="N8" s="17"/>
    </row>
    <row r="9" spans="1:18" x14ac:dyDescent="0.25">
      <c r="A9" s="18"/>
      <c r="B9" s="18"/>
      <c r="C9" s="18"/>
      <c r="D9" s="19"/>
      <c r="E9" s="20" t="s">
        <v>12</v>
      </c>
      <c r="F9" s="21" t="s">
        <v>13</v>
      </c>
      <c r="G9" s="20" t="s">
        <v>12</v>
      </c>
      <c r="H9" s="21" t="s">
        <v>13</v>
      </c>
      <c r="I9" s="20" t="s">
        <v>12</v>
      </c>
      <c r="J9" s="21" t="s">
        <v>13</v>
      </c>
      <c r="K9" s="20" t="s">
        <v>12</v>
      </c>
      <c r="L9" s="21" t="s">
        <v>13</v>
      </c>
      <c r="M9" s="20" t="s">
        <v>12</v>
      </c>
      <c r="N9" s="21" t="s">
        <v>13</v>
      </c>
    </row>
    <row r="10" spans="1:18" x14ac:dyDescent="0.25">
      <c r="A10" s="22" t="s">
        <v>14</v>
      </c>
      <c r="B10" s="23" t="s">
        <v>15</v>
      </c>
      <c r="C10" s="23" t="s">
        <v>16</v>
      </c>
      <c r="D10" s="23" t="s">
        <v>17</v>
      </c>
      <c r="E10" s="23" t="s">
        <v>18</v>
      </c>
      <c r="F10" s="23" t="s">
        <v>19</v>
      </c>
      <c r="G10" s="23" t="s">
        <v>20</v>
      </c>
      <c r="H10" s="23" t="s">
        <v>21</v>
      </c>
      <c r="I10" s="23" t="s">
        <v>22</v>
      </c>
      <c r="J10" s="23" t="s">
        <v>23</v>
      </c>
      <c r="K10" s="23" t="s">
        <v>24</v>
      </c>
      <c r="L10" s="23" t="s">
        <v>25</v>
      </c>
      <c r="M10" s="23" t="s">
        <v>26</v>
      </c>
      <c r="N10" s="24" t="s">
        <v>27</v>
      </c>
      <c r="O10" s="25" t="s">
        <v>28</v>
      </c>
      <c r="P10" s="25" t="s">
        <v>29</v>
      </c>
      <c r="Q10" s="25" t="s">
        <v>30</v>
      </c>
    </row>
    <row r="11" spans="1:18" x14ac:dyDescent="0.25">
      <c r="A11" s="26">
        <f>'[1]9'!A9</f>
        <v>1</v>
      </c>
      <c r="B11" s="27" t="str">
        <f>'[1]9'!B9</f>
        <v>GANTARANG</v>
      </c>
      <c r="C11" s="27" t="str">
        <f>'[1]9'!C9</f>
        <v>1. PONRE</v>
      </c>
      <c r="D11" s="28">
        <f>'[1]24'!D11+'[1]25'!D11</f>
        <v>6484</v>
      </c>
      <c r="E11" s="29">
        <f>'[1]24'!E11+'[1]25'!E11</f>
        <v>201</v>
      </c>
      <c r="F11" s="30">
        <f>E11/$D11*100</f>
        <v>3.0999383096853794</v>
      </c>
      <c r="G11" s="29">
        <f>'[1]24'!G11+'[1]25'!G11</f>
        <v>131</v>
      </c>
      <c r="H11" s="30">
        <f>G11/$D11*100</f>
        <v>2.0203578038247993</v>
      </c>
      <c r="I11" s="29">
        <f>'[1]24'!I11+'[1]25'!I11</f>
        <v>104</v>
      </c>
      <c r="J11" s="30">
        <f>I11/$D11*100</f>
        <v>1.6039481801357187</v>
      </c>
      <c r="K11" s="29">
        <f>'[1]24'!M11+'[1]25'!K11</f>
        <v>2</v>
      </c>
      <c r="L11" s="30">
        <f>K11/$D11*100</f>
        <v>3.0845157310302282E-2</v>
      </c>
      <c r="M11" s="29">
        <f>'[1]24'!M11+'[1]25'!M11</f>
        <v>2</v>
      </c>
      <c r="N11" s="31">
        <f>M11/$D11*100</f>
        <v>3.0845157310302282E-2</v>
      </c>
      <c r="O11" s="32">
        <v>6148</v>
      </c>
      <c r="P11" s="33">
        <f>D11+200</f>
        <v>6684</v>
      </c>
      <c r="Q11" s="33">
        <f t="shared" ref="Q11:Q31" si="0">O11+P11</f>
        <v>12832</v>
      </c>
      <c r="R11" s="2">
        <v>18358</v>
      </c>
    </row>
    <row r="12" spans="1:18" x14ac:dyDescent="0.25">
      <c r="A12" s="34"/>
      <c r="B12" s="35"/>
      <c r="C12" s="35" t="str">
        <f>'[1]9'!C10</f>
        <v>2. GATTARENG</v>
      </c>
      <c r="D12" s="36">
        <f>'[1]24'!D12+'[1]25'!D12</f>
        <v>7248</v>
      </c>
      <c r="E12" s="37">
        <f>'[1]24'!E12+'[1]25'!E12</f>
        <v>228</v>
      </c>
      <c r="F12" s="38">
        <f t="shared" ref="F12:F29" si="1">E12/$D12*100</f>
        <v>3.1456953642384109</v>
      </c>
      <c r="G12" s="37">
        <f>'[1]24'!G12+'[1]25'!G12</f>
        <v>191</v>
      </c>
      <c r="H12" s="38">
        <f t="shared" ref="H12:H30" si="2">G12/$D12*100</f>
        <v>2.6352097130242824</v>
      </c>
      <c r="I12" s="37">
        <f>'[1]24'!I12+'[1]25'!I12</f>
        <v>2</v>
      </c>
      <c r="J12" s="38">
        <f t="shared" ref="J12:J30" si="3">I12/$D12*100</f>
        <v>2.759381898454746E-2</v>
      </c>
      <c r="K12" s="37">
        <f>'[1]24'!M12+'[1]25'!K12</f>
        <v>0</v>
      </c>
      <c r="L12" s="38">
        <f t="shared" ref="L12:L30" si="4">K12/$D12*100</f>
        <v>0</v>
      </c>
      <c r="M12" s="37">
        <f>'[1]24'!M12+'[1]25'!M12</f>
        <v>0</v>
      </c>
      <c r="N12" s="39">
        <f t="shared" ref="N12:N30" si="5">M12/$D12*100</f>
        <v>0</v>
      </c>
      <c r="O12" s="40">
        <v>6941</v>
      </c>
      <c r="P12" s="33">
        <f t="shared" ref="P12:P29" si="6">D12+200</f>
        <v>7448</v>
      </c>
      <c r="Q12" s="33">
        <f t="shared" si="0"/>
        <v>14389</v>
      </c>
      <c r="R12" s="2">
        <v>19262</v>
      </c>
    </row>
    <row r="13" spans="1:18" x14ac:dyDescent="0.25">
      <c r="A13" s="34"/>
      <c r="B13" s="35"/>
      <c r="C13" s="35" t="str">
        <f>'[1]9'!C11</f>
        <v>3. BONTONYELENG</v>
      </c>
      <c r="D13" s="36">
        <f>'[1]24'!D13+'[1]25'!D13</f>
        <v>4140</v>
      </c>
      <c r="E13" s="37">
        <f>'[1]24'!E13+'[1]25'!E13</f>
        <v>267</v>
      </c>
      <c r="F13" s="38">
        <f>E13/$D13*100</f>
        <v>6.4492753623188399</v>
      </c>
      <c r="G13" s="37">
        <f>'[1]24'!G13+'[1]25'!G13</f>
        <v>102</v>
      </c>
      <c r="H13" s="38">
        <f t="shared" si="2"/>
        <v>2.4637681159420293</v>
      </c>
      <c r="I13" s="37">
        <f>'[1]24'!I13+'[1]25'!I13</f>
        <v>88</v>
      </c>
      <c r="J13" s="38">
        <f t="shared" si="3"/>
        <v>2.1256038647342996</v>
      </c>
      <c r="K13" s="37">
        <f>'[1]24'!M13+'[1]25'!K13</f>
        <v>5</v>
      </c>
      <c r="L13" s="38">
        <f t="shared" si="4"/>
        <v>0.12077294685990338</v>
      </c>
      <c r="M13" s="37">
        <f>'[1]24'!M13+'[1]25'!M13</f>
        <v>7</v>
      </c>
      <c r="N13" s="39">
        <f t="shared" si="5"/>
        <v>0.16908212560386474</v>
      </c>
      <c r="O13" s="40">
        <v>3249</v>
      </c>
      <c r="P13" s="33">
        <f t="shared" si="6"/>
        <v>4340</v>
      </c>
      <c r="Q13" s="33">
        <f t="shared" si="0"/>
        <v>7589</v>
      </c>
      <c r="R13" s="2">
        <v>17042</v>
      </c>
    </row>
    <row r="14" spans="1:18" x14ac:dyDescent="0.25">
      <c r="A14" s="34">
        <f>'[1]9'!A12</f>
        <v>2</v>
      </c>
      <c r="B14" s="35" t="str">
        <f>'[1]9'!B12</f>
        <v>KINDANG</v>
      </c>
      <c r="C14" s="35" t="str">
        <f>'[1]9'!C12</f>
        <v>4. BORONG RAPPOA</v>
      </c>
      <c r="D14" s="36">
        <f>'[1]24'!D14+'[1]25'!D14</f>
        <v>2615</v>
      </c>
      <c r="E14" s="37">
        <f>'[1]24'!E14+'[1]25'!E14</f>
        <v>116</v>
      </c>
      <c r="F14" s="38">
        <f t="shared" si="1"/>
        <v>4.4359464627151057</v>
      </c>
      <c r="G14" s="37">
        <f>'[1]24'!G14+'[1]25'!G14</f>
        <v>54</v>
      </c>
      <c r="H14" s="38">
        <f t="shared" si="2"/>
        <v>2.0650095602294454</v>
      </c>
      <c r="I14" s="37">
        <f>'[1]24'!I14+'[1]25'!I14</f>
        <v>19</v>
      </c>
      <c r="J14" s="38">
        <f t="shared" si="3"/>
        <v>0.72657743785850859</v>
      </c>
      <c r="K14" s="37">
        <f>'[1]24'!M14+'[1]25'!K14</f>
        <v>1</v>
      </c>
      <c r="L14" s="38">
        <f t="shared" si="4"/>
        <v>3.8240917782026769E-2</v>
      </c>
      <c r="M14" s="37">
        <f>'[1]24'!M14+'[1]25'!M14</f>
        <v>1</v>
      </c>
      <c r="N14" s="39">
        <f t="shared" si="5"/>
        <v>3.8240917782026769E-2</v>
      </c>
      <c r="O14" s="40">
        <v>2375</v>
      </c>
      <c r="P14" s="33">
        <v>517</v>
      </c>
      <c r="Q14" s="33">
        <f t="shared" si="0"/>
        <v>2892</v>
      </c>
      <c r="R14" s="2">
        <v>16644</v>
      </c>
    </row>
    <row r="15" spans="1:18" x14ac:dyDescent="0.25">
      <c r="A15" s="34"/>
      <c r="B15" s="35"/>
      <c r="C15" s="35" t="str">
        <f>'[1]9'!C13</f>
        <v>5. BALIBO</v>
      </c>
      <c r="D15" s="36">
        <f>'[1]24'!D15+'[1]25'!D15</f>
        <v>3766</v>
      </c>
      <c r="E15" s="37">
        <f>'[1]24'!E15+'[1]25'!E15</f>
        <v>301</v>
      </c>
      <c r="F15" s="38">
        <f t="shared" si="1"/>
        <v>7.9925650557620811</v>
      </c>
      <c r="G15" s="37">
        <f>'[1]24'!G15+'[1]25'!G15</f>
        <v>180</v>
      </c>
      <c r="H15" s="38">
        <f t="shared" si="2"/>
        <v>4.7796070100902819</v>
      </c>
      <c r="I15" s="37">
        <f>'[1]24'!I15+'[1]25'!I15</f>
        <v>10</v>
      </c>
      <c r="J15" s="38">
        <f t="shared" si="3"/>
        <v>0.26553372278279341</v>
      </c>
      <c r="K15" s="37">
        <f>'[1]24'!M15+'[1]25'!K15</f>
        <v>1</v>
      </c>
      <c r="L15" s="38">
        <f t="shared" si="4"/>
        <v>2.6553372278279339E-2</v>
      </c>
      <c r="M15" s="37">
        <f>'[1]24'!M15+'[1]25'!M15</f>
        <v>1</v>
      </c>
      <c r="N15" s="39">
        <f t="shared" si="5"/>
        <v>2.6553372278279339E-2</v>
      </c>
      <c r="O15" s="40">
        <v>3525</v>
      </c>
      <c r="P15" s="33">
        <f t="shared" si="6"/>
        <v>3966</v>
      </c>
      <c r="Q15" s="33">
        <f t="shared" si="0"/>
        <v>7491</v>
      </c>
      <c r="R15" s="2">
        <v>18238</v>
      </c>
    </row>
    <row r="16" spans="1:18" x14ac:dyDescent="0.25">
      <c r="A16" s="34">
        <f>'[1]9'!A14</f>
        <v>3</v>
      </c>
      <c r="B16" s="35" t="str">
        <f>'[1]9'!B14</f>
        <v>UJUNG BULU</v>
      </c>
      <c r="C16" s="35" t="str">
        <f>'[1]9'!C14</f>
        <v>6. CAILE</v>
      </c>
      <c r="D16" s="36">
        <f>'[1]24'!D16+'[1]25'!D16</f>
        <v>4154</v>
      </c>
      <c r="E16" s="37">
        <f>'[1]24'!E16+'[1]25'!E16</f>
        <v>499</v>
      </c>
      <c r="F16" s="38">
        <f t="shared" si="1"/>
        <v>12.012518054886856</v>
      </c>
      <c r="G16" s="37">
        <f>'[1]24'!G16+'[1]25'!G16</f>
        <v>309</v>
      </c>
      <c r="H16" s="38">
        <f t="shared" si="2"/>
        <v>7.4386133846894564</v>
      </c>
      <c r="I16" s="37">
        <f>'[1]24'!I16+'[1]25'!I16</f>
        <v>0</v>
      </c>
      <c r="J16" s="38">
        <f t="shared" si="3"/>
        <v>0</v>
      </c>
      <c r="K16" s="37">
        <f>'[1]24'!M16+'[1]25'!K16</f>
        <v>22</v>
      </c>
      <c r="L16" s="38">
        <f t="shared" si="4"/>
        <v>0.52961001444390954</v>
      </c>
      <c r="M16" s="37">
        <f>'[1]24'!M16+'[1]25'!M16</f>
        <v>22</v>
      </c>
      <c r="N16" s="39">
        <f t="shared" si="5"/>
        <v>0.52961001444390954</v>
      </c>
      <c r="O16" s="40">
        <v>3246</v>
      </c>
      <c r="P16" s="33">
        <f t="shared" si="6"/>
        <v>4354</v>
      </c>
      <c r="Q16" s="33">
        <f t="shared" si="0"/>
        <v>7600</v>
      </c>
    </row>
    <row r="17" spans="1:18" x14ac:dyDescent="0.25">
      <c r="A17" s="34">
        <f>'[1]9'!A15</f>
        <v>4</v>
      </c>
      <c r="B17" s="35" t="str">
        <f>'[1]9'!B15</f>
        <v>UJUNG LOE</v>
      </c>
      <c r="C17" s="35" t="str">
        <f>'[1]9'!C15</f>
        <v>7. UJUNG LOE</v>
      </c>
      <c r="D17" s="36">
        <f>'[1]24'!D17+'[1]25'!D17</f>
        <v>4647</v>
      </c>
      <c r="E17" s="37">
        <f>'[1]24'!E17+'[1]25'!E17</f>
        <v>63</v>
      </c>
      <c r="F17" s="38">
        <f t="shared" si="1"/>
        <v>1.3557133634602969</v>
      </c>
      <c r="G17" s="37">
        <f>'[1]24'!G17+'[1]25'!G17</f>
        <v>26</v>
      </c>
      <c r="H17" s="38">
        <f t="shared" si="2"/>
        <v>0.55950075317409087</v>
      </c>
      <c r="I17" s="37">
        <f>'[1]24'!I17+'[1]25'!I17</f>
        <v>18</v>
      </c>
      <c r="J17" s="38">
        <f t="shared" si="3"/>
        <v>0.38734667527437056</v>
      </c>
      <c r="K17" s="37">
        <f>'[1]24'!M17+'[1]25'!K17</f>
        <v>3</v>
      </c>
      <c r="L17" s="38">
        <f t="shared" si="4"/>
        <v>6.4557779212395083E-2</v>
      </c>
      <c r="M17" s="37">
        <f>'[1]24'!M17+'[1]25'!M17</f>
        <v>3</v>
      </c>
      <c r="N17" s="39">
        <f t="shared" si="5"/>
        <v>6.4557779212395083E-2</v>
      </c>
      <c r="O17" s="40">
        <v>4253</v>
      </c>
      <c r="P17" s="33">
        <f t="shared" si="6"/>
        <v>4847</v>
      </c>
      <c r="Q17" s="33">
        <f t="shared" si="0"/>
        <v>9100</v>
      </c>
      <c r="R17" s="2">
        <f>SUM(R11:R16)</f>
        <v>89544</v>
      </c>
    </row>
    <row r="18" spans="1:18" x14ac:dyDescent="0.25">
      <c r="A18" s="34"/>
      <c r="B18" s="35"/>
      <c r="C18" s="35" t="str">
        <f>'[1]9'!C16</f>
        <v>8. MANYAMPA</v>
      </c>
      <c r="D18" s="36">
        <f>'[1]24'!D18+'[1]25'!D18</f>
        <v>1191</v>
      </c>
      <c r="E18" s="37">
        <f>'[1]24'!E18+'[1]25'!E18</f>
        <v>98</v>
      </c>
      <c r="F18" s="38">
        <f t="shared" si="1"/>
        <v>8.2283795130142732</v>
      </c>
      <c r="G18" s="37">
        <f>'[1]24'!G18+'[1]25'!G18</f>
        <v>28</v>
      </c>
      <c r="H18" s="38">
        <f t="shared" si="2"/>
        <v>2.3509655751469354</v>
      </c>
      <c r="I18" s="37">
        <f>'[1]24'!I18+'[1]25'!I18</f>
        <v>1</v>
      </c>
      <c r="J18" s="38">
        <f t="shared" si="3"/>
        <v>8.3963056255247692E-2</v>
      </c>
      <c r="K18" s="37">
        <f>'[1]24'!M18+'[1]25'!K18</f>
        <v>0</v>
      </c>
      <c r="L18" s="38">
        <f t="shared" si="4"/>
        <v>0</v>
      </c>
      <c r="M18" s="37">
        <f>'[1]24'!M18+'[1]25'!M18</f>
        <v>0</v>
      </c>
      <c r="N18" s="39">
        <f t="shared" si="5"/>
        <v>0</v>
      </c>
      <c r="O18" s="40">
        <v>1099</v>
      </c>
      <c r="P18" s="33">
        <v>382</v>
      </c>
      <c r="Q18" s="33">
        <f t="shared" si="0"/>
        <v>1481</v>
      </c>
    </row>
    <row r="19" spans="1:18" x14ac:dyDescent="0.25">
      <c r="A19" s="34"/>
      <c r="B19" s="35"/>
      <c r="C19" s="35" t="str">
        <f>'[1]9'!C17</f>
        <v>9. PALANGISANG</v>
      </c>
      <c r="D19" s="36">
        <f>'[1]24'!D19+'[1]25'!D19</f>
        <v>2679</v>
      </c>
      <c r="E19" s="37">
        <f>'[1]24'!E19+'[1]25'!E19</f>
        <v>339</v>
      </c>
      <c r="F19" s="38">
        <f t="shared" si="1"/>
        <v>12.653975363941768</v>
      </c>
      <c r="G19" s="37">
        <f>'[1]24'!G19+'[1]25'!G19</f>
        <v>85</v>
      </c>
      <c r="H19" s="38">
        <v>43</v>
      </c>
      <c r="I19" s="37">
        <f>'[1]24'!I19+'[1]25'!I19</f>
        <v>27</v>
      </c>
      <c r="J19" s="38">
        <f t="shared" si="3"/>
        <v>1.0078387458006719</v>
      </c>
      <c r="K19" s="37">
        <f>'[1]24'!M19+'[1]25'!K19</f>
        <v>0</v>
      </c>
      <c r="L19" s="38">
        <f t="shared" si="4"/>
        <v>0</v>
      </c>
      <c r="M19" s="37">
        <f>'[1]24'!M19+'[1]25'!M19</f>
        <v>0</v>
      </c>
      <c r="N19" s="39">
        <f t="shared" si="5"/>
        <v>0</v>
      </c>
      <c r="O19" s="40">
        <v>2534</v>
      </c>
      <c r="P19" s="33">
        <f t="shared" si="6"/>
        <v>2879</v>
      </c>
      <c r="Q19" s="33">
        <f t="shared" si="0"/>
        <v>5413</v>
      </c>
      <c r="R19" s="41">
        <f>R17-O31</f>
        <v>14465</v>
      </c>
    </row>
    <row r="20" spans="1:18" x14ac:dyDescent="0.25">
      <c r="A20" s="34">
        <f>'[1]9'!A18</f>
        <v>5</v>
      </c>
      <c r="B20" s="35" t="str">
        <f>'[1]9'!B18</f>
        <v>BONTO BAHARI</v>
      </c>
      <c r="C20" s="35" t="str">
        <f>'[1]9'!C18</f>
        <v>10. BONTO BAHARI</v>
      </c>
      <c r="D20" s="36">
        <f>'[1]24'!D20+'[1]25'!D20</f>
        <v>4501</v>
      </c>
      <c r="E20" s="37">
        <f>'[1]24'!E20+'[1]25'!E20</f>
        <v>219</v>
      </c>
      <c r="F20" s="38">
        <f t="shared" si="1"/>
        <v>4.8655854254610089</v>
      </c>
      <c r="G20" s="37">
        <f>'[1]24'!G20+'[1]25'!G20</f>
        <v>55</v>
      </c>
      <c r="H20" s="38">
        <f t="shared" si="2"/>
        <v>1.2219506776271938</v>
      </c>
      <c r="I20" s="37">
        <f>'[1]24'!I20+'[1]25'!I20</f>
        <v>33</v>
      </c>
      <c r="J20" s="38">
        <f>I20/$D20*100</f>
        <v>0.73317040657631638</v>
      </c>
      <c r="K20" s="37">
        <f>'[1]24'!M20+'[1]25'!K20</f>
        <v>9</v>
      </c>
      <c r="L20" s="38">
        <f t="shared" si="4"/>
        <v>0.19995556542990447</v>
      </c>
      <c r="M20" s="37">
        <f>'[1]24'!M20+'[1]25'!M20</f>
        <v>9</v>
      </c>
      <c r="N20" s="39">
        <f>M20/$D20*100</f>
        <v>0.19995556542990447</v>
      </c>
      <c r="O20" s="40">
        <v>4109</v>
      </c>
      <c r="P20" s="33">
        <f t="shared" si="6"/>
        <v>4701</v>
      </c>
      <c r="Q20" s="33">
        <f t="shared" si="0"/>
        <v>8810</v>
      </c>
    </row>
    <row r="21" spans="1:18" x14ac:dyDescent="0.25">
      <c r="A21" s="34">
        <f>'[1]9'!A19</f>
        <v>6</v>
      </c>
      <c r="B21" s="35" t="str">
        <f>'[1]9'!B19</f>
        <v>BONTO TIRO</v>
      </c>
      <c r="C21" s="35" t="str">
        <f>'[1]9'!C19</f>
        <v>11.BONTO TIRO</v>
      </c>
      <c r="D21" s="36">
        <f>'[1]24'!D21+'[1]25'!D21</f>
        <v>2608</v>
      </c>
      <c r="E21" s="37">
        <f>'[1]24'!E21+'[1]25'!E21</f>
        <v>103</v>
      </c>
      <c r="F21" s="38">
        <f t="shared" si="1"/>
        <v>3.9493865030674846</v>
      </c>
      <c r="G21" s="37">
        <f>'[1]24'!G21+'[1]25'!G21</f>
        <v>55</v>
      </c>
      <c r="H21" s="38">
        <f t="shared" si="2"/>
        <v>2.1088957055214723</v>
      </c>
      <c r="I21" s="37">
        <f>'[1]24'!I21+'[1]25'!I21</f>
        <v>27</v>
      </c>
      <c r="J21" s="38">
        <f t="shared" si="3"/>
        <v>1.0352760736196318</v>
      </c>
      <c r="K21" s="37">
        <f>'[1]24'!M21+'[1]25'!K21</f>
        <v>9</v>
      </c>
      <c r="L21" s="38">
        <f>K21/$D21*100</f>
        <v>0.34509202453987731</v>
      </c>
      <c r="M21" s="37">
        <f>'[1]24'!M21+'[1]25'!M21</f>
        <v>9</v>
      </c>
      <c r="N21" s="39">
        <f t="shared" si="5"/>
        <v>0.34509202453987731</v>
      </c>
      <c r="O21" s="40">
        <v>2414</v>
      </c>
      <c r="P21" s="33">
        <f t="shared" si="6"/>
        <v>2808</v>
      </c>
      <c r="Q21" s="33">
        <f t="shared" si="0"/>
        <v>5222</v>
      </c>
      <c r="R21" s="41">
        <f>R19-P31</f>
        <v>-39634</v>
      </c>
    </row>
    <row r="22" spans="1:18" x14ac:dyDescent="0.25">
      <c r="A22" s="34"/>
      <c r="B22" s="35"/>
      <c r="C22" s="35" t="str">
        <f>'[1]9'!C20</f>
        <v>12. BATANG</v>
      </c>
      <c r="D22" s="36">
        <f>'[1]24'!D22+'[1]25'!D22</f>
        <v>2742</v>
      </c>
      <c r="E22" s="37">
        <f>'[1]24'!E22+'[1]25'!E22</f>
        <v>87</v>
      </c>
      <c r="F22" s="38">
        <f t="shared" si="1"/>
        <v>3.1728665207877462</v>
      </c>
      <c r="G22" s="37">
        <f>'[1]24'!G22+'[1]25'!G22</f>
        <v>63</v>
      </c>
      <c r="H22" s="38">
        <f t="shared" si="2"/>
        <v>2.2975929978118161</v>
      </c>
      <c r="I22" s="37">
        <f>'[1]24'!I22+'[1]25'!I22</f>
        <v>83</v>
      </c>
      <c r="J22" s="38">
        <f t="shared" si="3"/>
        <v>3.0269876002917577</v>
      </c>
      <c r="K22" s="37">
        <f>'[1]24'!M22+'[1]25'!K22</f>
        <v>28</v>
      </c>
      <c r="L22" s="38">
        <f t="shared" si="4"/>
        <v>1.0211524434719184</v>
      </c>
      <c r="M22" s="37">
        <f>'[1]24'!M22+'[1]25'!M22</f>
        <v>29</v>
      </c>
      <c r="N22" s="39">
        <f t="shared" si="5"/>
        <v>1.0576221735959153</v>
      </c>
      <c r="O22" s="40">
        <v>2587</v>
      </c>
      <c r="P22" s="33">
        <v>785</v>
      </c>
      <c r="Q22" s="33">
        <f t="shared" si="0"/>
        <v>3372</v>
      </c>
    </row>
    <row r="23" spans="1:18" x14ac:dyDescent="0.25">
      <c r="A23" s="34">
        <f>'[1]9'!A21</f>
        <v>7</v>
      </c>
      <c r="B23" s="35" t="str">
        <f>'[1]9'!B21</f>
        <v>HERLANG</v>
      </c>
      <c r="C23" s="35" t="str">
        <f>'[1]9'!C21</f>
        <v>13. HERLANG</v>
      </c>
      <c r="D23" s="36">
        <f>'[1]24'!D23+'[1]25'!D23</f>
        <v>2982</v>
      </c>
      <c r="E23" s="37">
        <f>'[1]24'!E23+'[1]25'!E23</f>
        <v>403</v>
      </c>
      <c r="F23" s="38">
        <f t="shared" si="1"/>
        <v>13.51441985244802</v>
      </c>
      <c r="G23" s="37">
        <f>'[1]24'!G23+'[1]25'!G23</f>
        <v>280</v>
      </c>
      <c r="H23" s="38">
        <f t="shared" si="2"/>
        <v>9.3896713615023462</v>
      </c>
      <c r="I23" s="37">
        <f>'[1]24'!I23+'[1]25'!I23</f>
        <v>1</v>
      </c>
      <c r="J23" s="38">
        <v>0</v>
      </c>
      <c r="K23" s="37">
        <f>'[1]24'!M23+'[1]25'!K23</f>
        <v>0</v>
      </c>
      <c r="L23" s="38">
        <f t="shared" si="4"/>
        <v>0</v>
      </c>
      <c r="M23" s="37">
        <f>'[1]24'!M23+'[1]25'!M23</f>
        <v>0</v>
      </c>
      <c r="N23" s="39">
        <f t="shared" si="5"/>
        <v>0</v>
      </c>
      <c r="O23" s="40">
        <v>2715</v>
      </c>
      <c r="P23" s="33">
        <v>1103</v>
      </c>
      <c r="Q23" s="33">
        <f t="shared" si="0"/>
        <v>3818</v>
      </c>
    </row>
    <row r="24" spans="1:18" x14ac:dyDescent="0.25">
      <c r="A24" s="34"/>
      <c r="B24" s="35"/>
      <c r="C24" s="35" t="str">
        <f>'[1]9'!C22</f>
        <v>14. KARASSING</v>
      </c>
      <c r="D24" s="36">
        <f>'[1]24'!D24+'[1]25'!D24</f>
        <v>1565</v>
      </c>
      <c r="E24" s="37">
        <f>'[1]24'!E24+'[1]25'!E24</f>
        <v>105</v>
      </c>
      <c r="F24" s="38">
        <f t="shared" si="1"/>
        <v>6.7092651757188495</v>
      </c>
      <c r="G24" s="37">
        <f>'[1]24'!G24+'[1]25'!G24</f>
        <v>49</v>
      </c>
      <c r="H24" s="38">
        <f t="shared" si="2"/>
        <v>3.1309904153354635</v>
      </c>
      <c r="I24" s="37">
        <f>'[1]24'!I24+'[1]25'!I24</f>
        <v>0</v>
      </c>
      <c r="J24" s="38">
        <f t="shared" si="3"/>
        <v>0</v>
      </c>
      <c r="K24" s="37">
        <f>'[1]24'!M24+'[1]25'!K24</f>
        <v>0</v>
      </c>
      <c r="L24" s="38">
        <f t="shared" si="4"/>
        <v>0</v>
      </c>
      <c r="M24" s="37">
        <f>'[1]24'!M24+'[1]25'!M24</f>
        <v>0</v>
      </c>
      <c r="N24" s="39">
        <f t="shared" si="5"/>
        <v>0</v>
      </c>
      <c r="O24" s="40">
        <v>1421</v>
      </c>
      <c r="P24" s="33">
        <f t="shared" si="6"/>
        <v>1765</v>
      </c>
      <c r="Q24" s="33">
        <f t="shared" si="0"/>
        <v>3186</v>
      </c>
    </row>
    <row r="25" spans="1:18" x14ac:dyDescent="0.25">
      <c r="A25" s="34">
        <f>'[1]9'!A23</f>
        <v>8</v>
      </c>
      <c r="B25" s="35" t="str">
        <f>'[1]9'!B23</f>
        <v>KAJANG</v>
      </c>
      <c r="C25" s="35" t="str">
        <f>'[1]9'!C23</f>
        <v>15.KAJANG</v>
      </c>
      <c r="D25" s="36">
        <f>'[1]24'!D25+'[1]25'!D25</f>
        <v>3614</v>
      </c>
      <c r="E25" s="37">
        <f>'[1]24'!E25+'[1]25'!E25</f>
        <v>92</v>
      </c>
      <c r="F25" s="38">
        <f t="shared" si="1"/>
        <v>2.5456557830658548</v>
      </c>
      <c r="G25" s="37">
        <f>'[1]24'!G25+'[1]25'!G25</f>
        <v>49</v>
      </c>
      <c r="H25" s="38">
        <f t="shared" si="2"/>
        <v>1.3558384061981184</v>
      </c>
      <c r="I25" s="37">
        <f>'[1]24'!I25+'[1]25'!I25</f>
        <v>39</v>
      </c>
      <c r="J25" s="38">
        <f t="shared" si="3"/>
        <v>1.079136690647482</v>
      </c>
      <c r="K25" s="37">
        <f>'[1]24'!M25+'[1]25'!K25</f>
        <v>0</v>
      </c>
      <c r="L25" s="38">
        <f t="shared" si="4"/>
        <v>0</v>
      </c>
      <c r="M25" s="37">
        <f>'[1]24'!M25+'[1]25'!M25</f>
        <v>0</v>
      </c>
      <c r="N25" s="39">
        <f t="shared" si="5"/>
        <v>0</v>
      </c>
      <c r="O25" s="40">
        <v>3286</v>
      </c>
      <c r="P25" s="33">
        <v>867</v>
      </c>
      <c r="Q25" s="33">
        <f t="shared" si="0"/>
        <v>4153</v>
      </c>
    </row>
    <row r="26" spans="1:18" x14ac:dyDescent="0.25">
      <c r="A26" s="34"/>
      <c r="B26" s="35"/>
      <c r="C26" s="35" t="str">
        <f>'[1]9'!C24</f>
        <v>16. LEMBANNA</v>
      </c>
      <c r="D26" s="36">
        <f>'[1]24'!D26+'[1]25'!D26</f>
        <v>3214</v>
      </c>
      <c r="E26" s="37">
        <f>'[1]24'!E26+'[1]25'!E26</f>
        <v>77</v>
      </c>
      <c r="F26" s="38">
        <f t="shared" si="1"/>
        <v>2.3957685127566895</v>
      </c>
      <c r="G26" s="37">
        <f>'[1]24'!G26+'[1]25'!G26</f>
        <v>91</v>
      </c>
      <c r="H26" s="38">
        <f t="shared" si="2"/>
        <v>2.8313627878033603</v>
      </c>
      <c r="I26" s="37">
        <f>'[1]24'!I26+'[1]25'!I26</f>
        <v>81</v>
      </c>
      <c r="J26" s="38">
        <f t="shared" si="3"/>
        <v>2.5202240199128809</v>
      </c>
      <c r="K26" s="37">
        <f>'[1]24'!M26+'[1]25'!K26</f>
        <v>0</v>
      </c>
      <c r="L26" s="38">
        <f t="shared" si="4"/>
        <v>0</v>
      </c>
      <c r="M26" s="37">
        <f>'[1]24'!M26+'[1]25'!M26</f>
        <v>0</v>
      </c>
      <c r="N26" s="39">
        <f t="shared" si="5"/>
        <v>0</v>
      </c>
      <c r="O26" s="40">
        <v>2928</v>
      </c>
      <c r="P26" s="33">
        <v>772</v>
      </c>
      <c r="Q26" s="33">
        <f t="shared" si="0"/>
        <v>3700</v>
      </c>
    </row>
    <row r="27" spans="1:18" x14ac:dyDescent="0.25">
      <c r="A27" s="34"/>
      <c r="B27" s="35"/>
      <c r="C27" s="35" t="str">
        <f>'[1]9'!C25</f>
        <v>17.TANAH TOA</v>
      </c>
      <c r="D27" s="36">
        <f>'[1]24'!D27+'[1]25'!D27</f>
        <v>2783</v>
      </c>
      <c r="E27" s="37">
        <f>'[1]24'!E27+'[1]25'!E27</f>
        <v>86</v>
      </c>
      <c r="F27" s="38">
        <f t="shared" si="1"/>
        <v>3.090190441969098</v>
      </c>
      <c r="G27" s="37">
        <f>'[1]24'!G27+'[1]25'!G27</f>
        <v>29</v>
      </c>
      <c r="H27" s="38">
        <f t="shared" si="2"/>
        <v>1.0420409629895795</v>
      </c>
      <c r="I27" s="37">
        <f>'[1]24'!I27+'[1]25'!I27</f>
        <v>57</v>
      </c>
      <c r="J27" s="38">
        <f t="shared" si="3"/>
        <v>2.0481494789795183</v>
      </c>
      <c r="K27" s="37">
        <f>'[1]24'!M27+'[1]25'!K27</f>
        <v>0</v>
      </c>
      <c r="L27" s="38">
        <f t="shared" si="4"/>
        <v>0</v>
      </c>
      <c r="M27" s="37">
        <f>'[1]24'!M27+'[1]25'!M27</f>
        <v>0</v>
      </c>
      <c r="N27" s="39">
        <f t="shared" si="5"/>
        <v>0</v>
      </c>
      <c r="O27" s="40">
        <v>2627</v>
      </c>
      <c r="P27" s="33">
        <v>715</v>
      </c>
      <c r="Q27" s="33">
        <f t="shared" si="0"/>
        <v>3342</v>
      </c>
    </row>
    <row r="28" spans="1:18" x14ac:dyDescent="0.25">
      <c r="A28" s="34">
        <f>'[1]9'!A26</f>
        <v>9</v>
      </c>
      <c r="B28" s="35" t="str">
        <f>'[1]9'!B26</f>
        <v>BULUKUMPA</v>
      </c>
      <c r="C28" s="35" t="str">
        <f>'[1]9'!C26</f>
        <v>18. TANETE</v>
      </c>
      <c r="D28" s="36">
        <f>'[1]24'!D28+'[1]25'!D28</f>
        <v>9373</v>
      </c>
      <c r="E28" s="37">
        <f>'[1]24'!E28+'[1]25'!E28</f>
        <v>583</v>
      </c>
      <c r="F28" s="38">
        <f t="shared" si="1"/>
        <v>6.2199935986343755</v>
      </c>
      <c r="G28" s="37">
        <f>'[1]24'!G28+'[1]25'!G28</f>
        <v>179</v>
      </c>
      <c r="H28" s="38">
        <f t="shared" si="2"/>
        <v>1.909740744692201</v>
      </c>
      <c r="I28" s="37">
        <f>'[1]24'!I28+'[1]25'!I28</f>
        <v>24</v>
      </c>
      <c r="J28" s="38">
        <f t="shared" si="3"/>
        <v>0.25605462498666381</v>
      </c>
      <c r="K28" s="37">
        <f>'[1]24'!M28+'[1]25'!K28</f>
        <v>0</v>
      </c>
      <c r="L28" s="38">
        <f t="shared" si="4"/>
        <v>0</v>
      </c>
      <c r="M28" s="37">
        <f>'[1]24'!M28+'[1]25'!M28</f>
        <v>0</v>
      </c>
      <c r="N28" s="39">
        <f t="shared" si="5"/>
        <v>0</v>
      </c>
      <c r="O28" s="40">
        <v>8804</v>
      </c>
      <c r="P28" s="33">
        <v>1436</v>
      </c>
      <c r="Q28" s="33">
        <f t="shared" si="0"/>
        <v>10240</v>
      </c>
    </row>
    <row r="29" spans="1:18" x14ac:dyDescent="0.25">
      <c r="A29" s="34"/>
      <c r="B29" s="35"/>
      <c r="C29" s="35" t="str">
        <f>'[1]9'!C27</f>
        <v>19. SALASSAE</v>
      </c>
      <c r="D29" s="36">
        <f>'[1]24'!D29+'[1]25'!D29</f>
        <v>2297</v>
      </c>
      <c r="E29" s="37">
        <f>'[1]24'!E29+'[1]25'!E29</f>
        <v>111</v>
      </c>
      <c r="F29" s="38">
        <f t="shared" si="1"/>
        <v>4.8323900740095782</v>
      </c>
      <c r="G29" s="37">
        <f>'[1]24'!G29+'[1]25'!G29</f>
        <v>97</v>
      </c>
      <c r="H29" s="38">
        <f t="shared" si="2"/>
        <v>4.2228994340444057</v>
      </c>
      <c r="I29" s="37">
        <f>'[1]24'!I29+'[1]25'!I29</f>
        <v>3</v>
      </c>
      <c r="J29" s="38">
        <f t="shared" si="3"/>
        <v>0.13060513713539398</v>
      </c>
      <c r="K29" s="37">
        <f>'[1]24'!M29+'[1]25'!K29</f>
        <v>0</v>
      </c>
      <c r="L29" s="38">
        <f t="shared" si="4"/>
        <v>0</v>
      </c>
      <c r="M29" s="37">
        <f>'[1]24'!M29+'[1]25'!M29</f>
        <v>0</v>
      </c>
      <c r="N29" s="39">
        <f t="shared" si="5"/>
        <v>0</v>
      </c>
      <c r="O29" s="40">
        <v>2099</v>
      </c>
      <c r="P29" s="33">
        <f t="shared" si="6"/>
        <v>2497</v>
      </c>
      <c r="Q29" s="33">
        <f t="shared" si="0"/>
        <v>4596</v>
      </c>
    </row>
    <row r="30" spans="1:18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4">
        <f>'[1]24'!D30+'[1]25'!D30</f>
        <v>9298</v>
      </c>
      <c r="E30" s="45">
        <f>'[1]24'!E30+'[1]25'!E30</f>
        <v>157</v>
      </c>
      <c r="F30" s="46">
        <f>E30/$D30*100</f>
        <v>1.6885351688535171</v>
      </c>
      <c r="G30" s="45">
        <f>'[1]24'!G30+'[1]25'!G30</f>
        <v>54</v>
      </c>
      <c r="H30" s="46">
        <f t="shared" si="2"/>
        <v>0.58077005807700577</v>
      </c>
      <c r="I30" s="45">
        <f>'[1]24'!I30+'[1]25'!I30</f>
        <v>21</v>
      </c>
      <c r="J30" s="46">
        <f t="shared" si="3"/>
        <v>0.22585502258550225</v>
      </c>
      <c r="K30" s="45">
        <f>'[1]24'!M30+'[1]25'!K30</f>
        <v>0</v>
      </c>
      <c r="L30" s="46">
        <f t="shared" si="4"/>
        <v>0</v>
      </c>
      <c r="M30" s="45">
        <f>'[1]24'!M30+'[1]25'!M30</f>
        <v>0</v>
      </c>
      <c r="N30" s="47">
        <f t="shared" si="5"/>
        <v>0</v>
      </c>
      <c r="O30" s="48">
        <v>8719</v>
      </c>
      <c r="P30" s="33">
        <v>1233</v>
      </c>
      <c r="Q30" s="33">
        <f t="shared" si="0"/>
        <v>9952</v>
      </c>
    </row>
    <row r="31" spans="1:18" ht="15.6" x14ac:dyDescent="0.25">
      <c r="A31" s="49" t="s">
        <v>31</v>
      </c>
      <c r="B31" s="50"/>
      <c r="C31" s="49"/>
      <c r="D31" s="51">
        <f>SUBTOTAL(109,D11:D30)</f>
        <v>81901</v>
      </c>
      <c r="E31" s="51">
        <f>SUBTOTAL(109,E11:E30)</f>
        <v>4135</v>
      </c>
      <c r="F31" s="52">
        <f>E31/D31*100</f>
        <v>5.0487784031940999</v>
      </c>
      <c r="G31" s="51">
        <f>SUBTOTAL(109,G11:G30)</f>
        <v>2107</v>
      </c>
      <c r="H31" s="52">
        <f>G31/D31*100</f>
        <v>2.5726181609504155</v>
      </c>
      <c r="I31" s="51">
        <f>SUBTOTAL(109,I11:I30)</f>
        <v>638</v>
      </c>
      <c r="J31" s="52">
        <f>I31/D31*100</f>
        <v>0.77898926753031095</v>
      </c>
      <c r="K31" s="51">
        <f>SUBTOTAL(109,K11:K30)</f>
        <v>80</v>
      </c>
      <c r="L31" s="52">
        <f>K31/D31*100</f>
        <v>9.7678905019474724E-2</v>
      </c>
      <c r="M31" s="51">
        <f>SUBTOTAL(109,M11:M30)</f>
        <v>83</v>
      </c>
      <c r="N31" s="53">
        <f>M31/D31*100</f>
        <v>0.10134186395770503</v>
      </c>
      <c r="O31" s="54">
        <f>SUBTOTAL(109,O11:O30)</f>
        <v>75079</v>
      </c>
      <c r="P31" s="54">
        <f>SUBTOTAL(109,P11:P30)</f>
        <v>54099</v>
      </c>
      <c r="Q31" s="33">
        <f t="shared" si="0"/>
        <v>129178</v>
      </c>
    </row>
    <row r="32" spans="1:18" x14ac:dyDescent="0.25">
      <c r="A32" s="55"/>
      <c r="B32" s="56"/>
      <c r="C32" s="56"/>
      <c r="D32" s="57"/>
      <c r="E32" s="57"/>
      <c r="F32" s="58"/>
      <c r="G32" s="57"/>
      <c r="H32" s="58"/>
      <c r="I32" s="57"/>
      <c r="J32" s="58"/>
      <c r="K32" s="57"/>
      <c r="L32" s="58"/>
      <c r="M32" s="57"/>
      <c r="N32" s="59"/>
      <c r="O32" s="60"/>
      <c r="P32" s="60"/>
      <c r="Q32" s="60"/>
    </row>
    <row r="33" spans="1:1" x14ac:dyDescent="0.25">
      <c r="A33" s="61" t="s">
        <v>32</v>
      </c>
    </row>
  </sheetData>
  <mergeCells count="5">
    <mergeCell ref="A7:A9"/>
    <mergeCell ref="B7:B9"/>
    <mergeCell ref="C7:C9"/>
    <mergeCell ref="D7:D9"/>
    <mergeCell ref="E7:N7"/>
  </mergeCells>
  <pageMargins left="0.7" right="0.7" top="0.75" bottom="0.75" header="0.3" footer="0.3"/>
  <pageSetup paperSize="9" scale="74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2024-09-06T02:38:42Z</dcterms:created>
  <dcterms:modified xsi:type="dcterms:W3CDTF">2024-09-06T02:38:57Z</dcterms:modified>
</cp:coreProperties>
</file>