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"/>
    </mc:Choice>
  </mc:AlternateContent>
  <xr:revisionPtr revIDLastSave="0" documentId="13_ncr:1_{893592B5-BDE2-4CE1-8CEC-4428B634F579}" xr6:coauthVersionLast="47" xr6:coauthVersionMax="47" xr10:uidLastSave="{00000000-0000-0000-0000-000000000000}"/>
  <bookViews>
    <workbookView xWindow="-108" yWindow="-108" windowWidth="23256" windowHeight="12456" xr2:uid="{8AF4012B-4700-44BC-B400-2D46EC3286F2}"/>
  </bookViews>
  <sheets>
    <sheet name="2023" sheetId="1" r:id="rId1"/>
  </sheets>
  <externalReferences>
    <externalReference r:id="rId2"/>
  </externalReferenc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F32" i="1"/>
  <c r="D32" i="1"/>
  <c r="H31" i="1"/>
  <c r="G31" i="1" s="1"/>
  <c r="B31" i="1"/>
  <c r="H30" i="1"/>
  <c r="G30" i="1" s="1"/>
  <c r="E30" i="1"/>
  <c r="H29" i="1"/>
  <c r="E29" i="1" s="1"/>
  <c r="G29" i="1"/>
  <c r="H28" i="1"/>
  <c r="E28" i="1" s="1"/>
  <c r="G28" i="1"/>
  <c r="B28" i="1"/>
  <c r="H27" i="1"/>
  <c r="G27" i="1" s="1"/>
  <c r="E27" i="1"/>
  <c r="H26" i="1"/>
  <c r="G26" i="1"/>
  <c r="E26" i="1"/>
  <c r="H25" i="1"/>
  <c r="G25" i="1"/>
  <c r="E25" i="1"/>
  <c r="B25" i="1"/>
  <c r="H24" i="1"/>
  <c r="G24" i="1" s="1"/>
  <c r="H23" i="1"/>
  <c r="G23" i="1" s="1"/>
  <c r="B23" i="1"/>
  <c r="H22" i="1"/>
  <c r="E22" i="1" s="1"/>
  <c r="G22" i="1"/>
  <c r="H21" i="1"/>
  <c r="E21" i="1" s="1"/>
  <c r="G21" i="1"/>
  <c r="B21" i="1"/>
  <c r="H20" i="1"/>
  <c r="G20" i="1" s="1"/>
  <c r="E20" i="1"/>
  <c r="B20" i="1"/>
  <c r="H19" i="1"/>
  <c r="E19" i="1" s="1"/>
  <c r="G19" i="1"/>
  <c r="H18" i="1"/>
  <c r="E18" i="1" s="1"/>
  <c r="G18" i="1"/>
  <c r="H17" i="1"/>
  <c r="G17" i="1" s="1"/>
  <c r="B17" i="1"/>
  <c r="H16" i="1"/>
  <c r="G16" i="1"/>
  <c r="E16" i="1"/>
  <c r="B16" i="1"/>
  <c r="H15" i="1"/>
  <c r="G15" i="1" s="1"/>
  <c r="H14" i="1"/>
  <c r="G14" i="1" s="1"/>
  <c r="B14" i="1"/>
  <c r="H13" i="1"/>
  <c r="E13" i="1" s="1"/>
  <c r="G13" i="1"/>
  <c r="H12" i="1"/>
  <c r="E12" i="1" s="1"/>
  <c r="G12" i="1"/>
  <c r="H11" i="1"/>
  <c r="H32" i="1" s="1"/>
  <c r="G11" i="1"/>
  <c r="E11" i="1"/>
  <c r="B11" i="1"/>
  <c r="A5" i="1"/>
  <c r="A4" i="1"/>
  <c r="H33" i="1" l="1"/>
  <c r="E32" i="1"/>
  <c r="G32" i="1"/>
  <c r="E14" i="1"/>
  <c r="E23" i="1"/>
  <c r="E15" i="1"/>
  <c r="E17" i="1"/>
  <c r="E24" i="1"/>
  <c r="E31" i="1"/>
</calcChain>
</file>

<file path=xl/sharedStrings.xml><?xml version="1.0" encoding="utf-8"?>
<sst xmlns="http://schemas.openxmlformats.org/spreadsheetml/2006/main" count="39" uniqueCount="36">
  <si>
    <t>TABEL 12</t>
  </si>
  <si>
    <t>JUMLAH POSYANDU DAN POSBINDU PTM MENURUT KECAMATAN DAN PUSKESMAS</t>
  </si>
  <si>
    <t>NO</t>
  </si>
  <si>
    <t>KECAMATAN</t>
  </si>
  <si>
    <t>PUSKESMAS</t>
  </si>
  <si>
    <t xml:space="preserve"> POSYANDU </t>
  </si>
  <si>
    <t>JUMLAH POSBINDU PTM*</t>
  </si>
  <si>
    <t>AKTIF</t>
  </si>
  <si>
    <t>TIDAK AKTIF</t>
  </si>
  <si>
    <t>JUMLAH</t>
  </si>
  <si>
    <t>%</t>
  </si>
  <si>
    <t>PONRE</t>
  </si>
  <si>
    <t>GATTARENG</t>
  </si>
  <si>
    <t>BONTONYELENG</t>
  </si>
  <si>
    <t>BORONG RAPPOA</t>
  </si>
  <si>
    <t>BALIBO</t>
  </si>
  <si>
    <t>CAILE</t>
  </si>
  <si>
    <t>UJUNG LOE</t>
  </si>
  <si>
    <t>MANYAMPA</t>
  </si>
  <si>
    <t>PALANGISANG</t>
  </si>
  <si>
    <t>BONTO BAHARI</t>
  </si>
  <si>
    <t>BONTO TIRO</t>
  </si>
  <si>
    <t>BATANG</t>
  </si>
  <si>
    <t>HERLANG</t>
  </si>
  <si>
    <t>KARASSING</t>
  </si>
  <si>
    <t>KAJANG</t>
  </si>
  <si>
    <t>LEMBANNA</t>
  </si>
  <si>
    <t>TANAH TOA</t>
  </si>
  <si>
    <t>TANETE</t>
  </si>
  <si>
    <t>SALASSAE</t>
  </si>
  <si>
    <t>BALANTAROANG</t>
  </si>
  <si>
    <t>BONTO BANGUN</t>
  </si>
  <si>
    <t>JUMLAH (KAB/KOTA)</t>
  </si>
  <si>
    <t>RASIO POSYANDU PER 100 BALITA</t>
  </si>
  <si>
    <t xml:space="preserve">Sumber: ……………………. (sebutkan)                         </t>
  </si>
  <si>
    <t>*PTM: Penyakit Tidak Menular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</si>
</sst>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F7F7F"/>
        <bgColor rgb="FF7F7F7F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/>
    <xf numFmtId="0" fontId="1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10" xfId="0" applyFont="1" applyBorder="1"/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" fontId="6" fillId="0" borderId="12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3" fontId="6" fillId="0" borderId="15" xfId="0" applyNumberFormat="1" applyFont="1" applyBorder="1" applyAlignment="1">
      <alignment horizontal="center" vertical="center"/>
    </xf>
    <xf numFmtId="164" fontId="6" fillId="0" borderId="15" xfId="0" applyNumberFormat="1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3" fontId="6" fillId="0" borderId="18" xfId="0" applyNumberFormat="1" applyFont="1" applyBorder="1" applyAlignment="1">
      <alignment horizontal="center" vertical="center"/>
    </xf>
    <xf numFmtId="164" fontId="6" fillId="0" borderId="18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3" fillId="0" borderId="21" xfId="0" applyFont="1" applyBorder="1"/>
    <xf numFmtId="0" fontId="3" fillId="0" borderId="8" xfId="0" applyFont="1" applyBorder="1"/>
    <xf numFmtId="3" fontId="7" fillId="0" borderId="11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3" fillId="0" borderId="23" xfId="0" applyFont="1" applyBorder="1"/>
    <xf numFmtId="0" fontId="3" fillId="0" borderId="24" xfId="0" applyFont="1" applyBorder="1"/>
    <xf numFmtId="1" fontId="1" fillId="3" borderId="22" xfId="0" applyNumberFormat="1" applyFont="1" applyFill="1" applyBorder="1" applyAlignment="1">
      <alignment horizontal="center" vertical="center"/>
    </xf>
    <xf numFmtId="2" fontId="1" fillId="3" borderId="23" xfId="0" applyNumberFormat="1" applyFont="1" applyFill="1" applyBorder="1" applyAlignment="1">
      <alignment horizontal="center" vertical="center"/>
    </xf>
    <xf numFmtId="1" fontId="1" fillId="3" borderId="23" xfId="0" applyNumberFormat="1" applyFont="1" applyFill="1" applyBorder="1" applyAlignment="1">
      <alignment horizontal="center" vertical="center"/>
    </xf>
    <xf numFmtId="164" fontId="8" fillId="0" borderId="2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Lampiran%20Juknis%20Profil%20Kes%202023%20Baru.xlsb" TargetMode="External"/><Relationship Id="rId1" Type="http://schemas.openxmlformats.org/officeDocument/2006/relationships/externalLinkPath" Target="Lampiran%20Juknis%20Profil%20Kes%202023%20Baru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3.a"/>
      <sheetName val="14"/>
      <sheetName val="14.a"/>
      <sheetName val="15"/>
      <sheetName val="15.a"/>
      <sheetName val="16"/>
      <sheetName val="16.a"/>
      <sheetName val="17"/>
      <sheetName val="17.a"/>
      <sheetName val="18"/>
      <sheetName val="18.a"/>
      <sheetName val="19"/>
      <sheetName val="19.a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Sheet1"/>
      <sheetName val="Sheet2"/>
    </sheetNames>
    <sheetDataSet>
      <sheetData sheetId="0"/>
      <sheetData sheetId="1">
        <row r="5">
          <cell r="A5" t="str">
            <v>KABUPATEN  BULUKUMBA</v>
          </cell>
        </row>
        <row r="6">
          <cell r="A6" t="str">
            <v>TAHUN 2023</v>
          </cell>
        </row>
      </sheetData>
      <sheetData sheetId="2">
        <row r="10">
          <cell r="E10">
            <v>28469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9">
          <cell r="B9" t="str">
            <v>GANTARANG</v>
          </cell>
        </row>
        <row r="12">
          <cell r="B12" t="str">
            <v>KINDANG</v>
          </cell>
        </row>
        <row r="14">
          <cell r="B14" t="str">
            <v>UJUNG BULU</v>
          </cell>
        </row>
        <row r="15">
          <cell r="B15" t="str">
            <v>UJUNG LOE</v>
          </cell>
        </row>
        <row r="18">
          <cell r="B18" t="str">
            <v>BONTO BAHARI</v>
          </cell>
        </row>
        <row r="19">
          <cell r="B19" t="str">
            <v>BONTO TIRO</v>
          </cell>
        </row>
        <row r="21">
          <cell r="B21" t="str">
            <v>HERLANG</v>
          </cell>
        </row>
        <row r="23">
          <cell r="B23" t="str">
            <v>KAJANG</v>
          </cell>
        </row>
        <row r="26">
          <cell r="B26" t="str">
            <v>BULUKUMPA</v>
          </cell>
        </row>
        <row r="29">
          <cell r="B29" t="str">
            <v>RILAU ALE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3CD6A-E5B0-4950-8A3D-07252F101A25}">
  <sheetPr>
    <tabColor rgb="FFFF0000"/>
    <pageSetUpPr fitToPage="1"/>
  </sheetPr>
  <dimension ref="A1:Z999"/>
  <sheetViews>
    <sheetView tabSelected="1" view="pageBreakPreview" zoomScaleNormal="100" zoomScaleSheetLayoutView="100" workbookViewId="0">
      <selection activeCell="K14" sqref="J14:K15"/>
    </sheetView>
  </sheetViews>
  <sheetFormatPr defaultColWidth="14.44140625" defaultRowHeight="15" customHeight="1" x14ac:dyDescent="0.3"/>
  <cols>
    <col min="1" max="1" width="5.6640625" customWidth="1"/>
    <col min="2" max="2" width="21.6640625" customWidth="1"/>
    <col min="3" max="3" width="23.6640625" customWidth="1"/>
    <col min="4" max="5" width="16.5546875" customWidth="1"/>
    <col min="6" max="6" width="15.5546875" customWidth="1"/>
    <col min="7" max="7" width="19.44140625" customWidth="1"/>
    <col min="8" max="9" width="17.33203125" customWidth="1"/>
    <col min="10" max="26" width="9.109375" customWidth="1"/>
  </cols>
  <sheetData>
    <row r="1" spans="1:26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3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6" x14ac:dyDescent="0.3">
      <c r="A4" s="3" t="str">
        <f>'[1]1'!A5</f>
        <v>KABUPATEN  BULUKUMBA</v>
      </c>
      <c r="B4" s="4"/>
      <c r="C4" s="4"/>
      <c r="D4" s="4"/>
      <c r="E4" s="4"/>
      <c r="F4" s="4"/>
      <c r="G4" s="4"/>
      <c r="H4" s="4"/>
      <c r="I4" s="4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6" x14ac:dyDescent="0.3">
      <c r="A5" s="3" t="str">
        <f>'[1]1'!A6</f>
        <v>TAHUN 2023</v>
      </c>
      <c r="B5" s="4"/>
      <c r="C5" s="4"/>
      <c r="D5" s="4"/>
      <c r="E5" s="4"/>
      <c r="F5" s="4"/>
      <c r="G5" s="4"/>
      <c r="H5" s="4"/>
      <c r="I5" s="4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6" thickBot="1" x14ac:dyDescent="0.35">
      <c r="A6" s="5"/>
      <c r="B6" s="5"/>
      <c r="C6" s="5"/>
      <c r="D6" s="5"/>
      <c r="E6" s="5"/>
      <c r="F6" s="5"/>
      <c r="G6" s="5"/>
      <c r="H6" s="5"/>
      <c r="I6" s="6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7.25" customHeight="1" x14ac:dyDescent="0.3">
      <c r="A7" s="7" t="s">
        <v>2</v>
      </c>
      <c r="B7" s="8" t="s">
        <v>3</v>
      </c>
      <c r="C7" s="7" t="s">
        <v>4</v>
      </c>
      <c r="D7" s="9" t="s">
        <v>5</v>
      </c>
      <c r="E7" s="10"/>
      <c r="F7" s="10"/>
      <c r="G7" s="10"/>
      <c r="H7" s="11"/>
      <c r="I7" s="12" t="s">
        <v>6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 x14ac:dyDescent="0.3">
      <c r="A8" s="13"/>
      <c r="B8" s="13"/>
      <c r="C8" s="13"/>
      <c r="D8" s="14" t="s">
        <v>7</v>
      </c>
      <c r="E8" s="15"/>
      <c r="F8" s="14" t="s">
        <v>8</v>
      </c>
      <c r="G8" s="15"/>
      <c r="H8" s="16" t="s">
        <v>9</v>
      </c>
      <c r="I8" s="17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6" x14ac:dyDescent="0.3">
      <c r="A9" s="18"/>
      <c r="B9" s="18"/>
      <c r="C9" s="18"/>
      <c r="D9" s="19" t="s">
        <v>9</v>
      </c>
      <c r="E9" s="19" t="s">
        <v>10</v>
      </c>
      <c r="F9" s="20" t="s">
        <v>9</v>
      </c>
      <c r="G9" s="19" t="s">
        <v>10</v>
      </c>
      <c r="H9" s="21"/>
      <c r="I9" s="21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4" x14ac:dyDescent="0.3">
      <c r="A10" s="22">
        <v>1</v>
      </c>
      <c r="B10" s="23">
        <v>2</v>
      </c>
      <c r="C10" s="22">
        <v>3</v>
      </c>
      <c r="D10" s="23">
        <v>4</v>
      </c>
      <c r="E10" s="22">
        <v>5</v>
      </c>
      <c r="F10" s="23">
        <v>6</v>
      </c>
      <c r="G10" s="22">
        <v>7</v>
      </c>
      <c r="H10" s="23">
        <v>12</v>
      </c>
      <c r="I10" s="23">
        <v>15</v>
      </c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ht="20.100000000000001" customHeight="1" x14ac:dyDescent="0.3">
      <c r="A11" s="25">
        <v>1</v>
      </c>
      <c r="B11" s="26" t="str">
        <f>'[1]9'!B9</f>
        <v>GANTARANG</v>
      </c>
      <c r="C11" s="27" t="s">
        <v>11</v>
      </c>
      <c r="D11" s="28">
        <v>32</v>
      </c>
      <c r="E11" s="29">
        <f t="shared" ref="E11:E31" si="0">D11/$H11*100</f>
        <v>100</v>
      </c>
      <c r="F11" s="30">
        <v>0</v>
      </c>
      <c r="G11" s="29">
        <f t="shared" ref="G11:G31" si="1">F11/$H11*100</f>
        <v>0</v>
      </c>
      <c r="H11" s="30">
        <f t="shared" ref="H11:H31" si="2">SUM(D11,F11)</f>
        <v>32</v>
      </c>
      <c r="I11" s="30">
        <v>10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0.100000000000001" customHeight="1" x14ac:dyDescent="0.3">
      <c r="A12" s="31"/>
      <c r="B12" s="32"/>
      <c r="C12" s="33" t="s">
        <v>12</v>
      </c>
      <c r="D12" s="34">
        <v>34</v>
      </c>
      <c r="E12" s="35">
        <f t="shared" si="0"/>
        <v>100</v>
      </c>
      <c r="F12" s="36">
        <v>0</v>
      </c>
      <c r="G12" s="35">
        <f t="shared" si="1"/>
        <v>0</v>
      </c>
      <c r="H12" s="36">
        <f t="shared" si="2"/>
        <v>34</v>
      </c>
      <c r="I12" s="36">
        <v>7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0.100000000000001" customHeight="1" x14ac:dyDescent="0.3">
      <c r="A13" s="31"/>
      <c r="B13" s="32"/>
      <c r="C13" s="33" t="s">
        <v>13</v>
      </c>
      <c r="D13" s="34">
        <v>34</v>
      </c>
      <c r="E13" s="35">
        <f t="shared" si="0"/>
        <v>100</v>
      </c>
      <c r="F13" s="36">
        <v>0</v>
      </c>
      <c r="G13" s="35">
        <f t="shared" si="1"/>
        <v>0</v>
      </c>
      <c r="H13" s="36">
        <f t="shared" si="2"/>
        <v>34</v>
      </c>
      <c r="I13" s="36">
        <v>7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.100000000000001" customHeight="1" x14ac:dyDescent="0.3">
      <c r="A14" s="31">
        <v>2</v>
      </c>
      <c r="B14" s="32" t="str">
        <f>'[1]9'!B12</f>
        <v>KINDANG</v>
      </c>
      <c r="C14" s="33" t="s">
        <v>14</v>
      </c>
      <c r="D14" s="34">
        <v>26</v>
      </c>
      <c r="E14" s="35">
        <f t="shared" si="0"/>
        <v>100</v>
      </c>
      <c r="F14" s="36">
        <v>0</v>
      </c>
      <c r="G14" s="35">
        <f t="shared" si="1"/>
        <v>0</v>
      </c>
      <c r="H14" s="36">
        <f t="shared" si="2"/>
        <v>26</v>
      </c>
      <c r="I14" s="36">
        <v>12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0.100000000000001" customHeight="1" x14ac:dyDescent="0.3">
      <c r="A15" s="31"/>
      <c r="B15" s="32"/>
      <c r="C15" s="33" t="s">
        <v>15</v>
      </c>
      <c r="D15" s="34">
        <v>32</v>
      </c>
      <c r="E15" s="35">
        <f t="shared" si="0"/>
        <v>100</v>
      </c>
      <c r="F15" s="36">
        <v>0</v>
      </c>
      <c r="G15" s="35">
        <f t="shared" si="1"/>
        <v>0</v>
      </c>
      <c r="H15" s="36">
        <f t="shared" si="2"/>
        <v>32</v>
      </c>
      <c r="I15" s="36">
        <v>7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0.100000000000001" customHeight="1" x14ac:dyDescent="0.3">
      <c r="A16" s="31">
        <v>3</v>
      </c>
      <c r="B16" s="32" t="str">
        <f>'[1]9'!B14</f>
        <v>UJUNG BULU</v>
      </c>
      <c r="C16" s="33" t="s">
        <v>16</v>
      </c>
      <c r="D16" s="34">
        <v>30</v>
      </c>
      <c r="E16" s="35">
        <f t="shared" si="0"/>
        <v>100</v>
      </c>
      <c r="F16" s="36">
        <v>0</v>
      </c>
      <c r="G16" s="35">
        <f t="shared" si="1"/>
        <v>0</v>
      </c>
      <c r="H16" s="36">
        <f t="shared" si="2"/>
        <v>30</v>
      </c>
      <c r="I16" s="36">
        <v>9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0.100000000000001" customHeight="1" x14ac:dyDescent="0.3">
      <c r="A17" s="31">
        <v>4</v>
      </c>
      <c r="B17" s="32" t="str">
        <f>'[1]9'!B15</f>
        <v>UJUNG LOE</v>
      </c>
      <c r="C17" s="33" t="s">
        <v>17</v>
      </c>
      <c r="D17" s="34">
        <v>34</v>
      </c>
      <c r="E17" s="35">
        <f t="shared" si="0"/>
        <v>100</v>
      </c>
      <c r="F17" s="36">
        <v>0</v>
      </c>
      <c r="G17" s="35">
        <f t="shared" si="1"/>
        <v>0</v>
      </c>
      <c r="H17" s="36">
        <f t="shared" si="2"/>
        <v>34</v>
      </c>
      <c r="I17" s="36">
        <v>8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0.100000000000001" customHeight="1" x14ac:dyDescent="0.3">
      <c r="A18" s="31"/>
      <c r="B18" s="32"/>
      <c r="C18" s="33" t="s">
        <v>18</v>
      </c>
      <c r="D18" s="34">
        <v>11</v>
      </c>
      <c r="E18" s="35">
        <f t="shared" si="0"/>
        <v>100</v>
      </c>
      <c r="F18" s="36">
        <v>0</v>
      </c>
      <c r="G18" s="35">
        <f t="shared" si="1"/>
        <v>0</v>
      </c>
      <c r="H18" s="36">
        <f t="shared" si="2"/>
        <v>11</v>
      </c>
      <c r="I18" s="36">
        <v>7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0.100000000000001" customHeight="1" x14ac:dyDescent="0.3">
      <c r="A19" s="31"/>
      <c r="B19" s="32"/>
      <c r="C19" s="33" t="s">
        <v>19</v>
      </c>
      <c r="D19" s="34">
        <v>16</v>
      </c>
      <c r="E19" s="35">
        <f t="shared" si="0"/>
        <v>100</v>
      </c>
      <c r="F19" s="36">
        <v>0</v>
      </c>
      <c r="G19" s="35">
        <f t="shared" si="1"/>
        <v>0</v>
      </c>
      <c r="H19" s="36">
        <f t="shared" si="2"/>
        <v>16</v>
      </c>
      <c r="I19" s="36">
        <v>3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0.100000000000001" customHeight="1" x14ac:dyDescent="0.3">
      <c r="A20" s="31">
        <v>5</v>
      </c>
      <c r="B20" s="32" t="str">
        <f>'[1]9'!B18</f>
        <v>BONTO BAHARI</v>
      </c>
      <c r="C20" s="33" t="s">
        <v>20</v>
      </c>
      <c r="D20" s="34">
        <v>28</v>
      </c>
      <c r="E20" s="35">
        <f t="shared" si="0"/>
        <v>100</v>
      </c>
      <c r="F20" s="36">
        <v>0</v>
      </c>
      <c r="G20" s="35">
        <f t="shared" si="1"/>
        <v>0</v>
      </c>
      <c r="H20" s="36">
        <f t="shared" si="2"/>
        <v>28</v>
      </c>
      <c r="I20" s="36">
        <v>25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0.100000000000001" customHeight="1" x14ac:dyDescent="0.3">
      <c r="A21" s="31">
        <v>6</v>
      </c>
      <c r="B21" s="32" t="str">
        <f>'[1]9'!B19</f>
        <v>BONTO TIRO</v>
      </c>
      <c r="C21" s="33" t="s">
        <v>21</v>
      </c>
      <c r="D21" s="34">
        <v>27</v>
      </c>
      <c r="E21" s="35">
        <f t="shared" si="0"/>
        <v>100</v>
      </c>
      <c r="F21" s="36">
        <v>0</v>
      </c>
      <c r="G21" s="35">
        <f t="shared" si="1"/>
        <v>0</v>
      </c>
      <c r="H21" s="36">
        <f t="shared" si="2"/>
        <v>27</v>
      </c>
      <c r="I21" s="36">
        <v>7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0.100000000000001" customHeight="1" x14ac:dyDescent="0.3">
      <c r="A22" s="31"/>
      <c r="B22" s="32"/>
      <c r="C22" s="33" t="s">
        <v>22</v>
      </c>
      <c r="D22" s="34">
        <v>26</v>
      </c>
      <c r="E22" s="35">
        <f t="shared" si="0"/>
        <v>100</v>
      </c>
      <c r="F22" s="36">
        <v>0</v>
      </c>
      <c r="G22" s="35">
        <f t="shared" si="1"/>
        <v>0</v>
      </c>
      <c r="H22" s="36">
        <f t="shared" si="2"/>
        <v>26</v>
      </c>
      <c r="I22" s="36">
        <v>26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0.100000000000001" customHeight="1" x14ac:dyDescent="0.3">
      <c r="A23" s="31">
        <v>7</v>
      </c>
      <c r="B23" s="32" t="str">
        <f>'[1]9'!B21</f>
        <v>HERLANG</v>
      </c>
      <c r="C23" s="33" t="s">
        <v>23</v>
      </c>
      <c r="D23" s="34">
        <v>24</v>
      </c>
      <c r="E23" s="35">
        <f t="shared" si="0"/>
        <v>100</v>
      </c>
      <c r="F23" s="36">
        <v>0</v>
      </c>
      <c r="G23" s="35">
        <f t="shared" si="1"/>
        <v>0</v>
      </c>
      <c r="H23" s="36">
        <f t="shared" si="2"/>
        <v>24</v>
      </c>
      <c r="I23" s="36">
        <v>5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0.100000000000001" customHeight="1" x14ac:dyDescent="0.3">
      <c r="A24" s="31"/>
      <c r="B24" s="32"/>
      <c r="C24" s="33" t="s">
        <v>24</v>
      </c>
      <c r="D24" s="34">
        <v>13</v>
      </c>
      <c r="E24" s="35">
        <f t="shared" si="0"/>
        <v>100</v>
      </c>
      <c r="F24" s="36">
        <v>0</v>
      </c>
      <c r="G24" s="35">
        <f t="shared" si="1"/>
        <v>0</v>
      </c>
      <c r="H24" s="36">
        <f t="shared" si="2"/>
        <v>13</v>
      </c>
      <c r="I24" s="36">
        <v>13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0.100000000000001" customHeight="1" x14ac:dyDescent="0.3">
      <c r="A25" s="31">
        <v>8</v>
      </c>
      <c r="B25" s="32" t="str">
        <f>'[1]9'!B23</f>
        <v>KAJANG</v>
      </c>
      <c r="C25" s="33" t="s">
        <v>25</v>
      </c>
      <c r="D25" s="34">
        <v>35</v>
      </c>
      <c r="E25" s="35">
        <f t="shared" si="0"/>
        <v>100</v>
      </c>
      <c r="F25" s="36">
        <v>0</v>
      </c>
      <c r="G25" s="35">
        <f t="shared" si="1"/>
        <v>0</v>
      </c>
      <c r="H25" s="36">
        <f t="shared" si="2"/>
        <v>35</v>
      </c>
      <c r="I25" s="36">
        <v>8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0.100000000000001" customHeight="1" x14ac:dyDescent="0.3">
      <c r="A26" s="31"/>
      <c r="B26" s="32"/>
      <c r="C26" s="33" t="s">
        <v>26</v>
      </c>
      <c r="D26" s="34">
        <v>20</v>
      </c>
      <c r="E26" s="35">
        <f t="shared" si="0"/>
        <v>100</v>
      </c>
      <c r="F26" s="36">
        <v>0</v>
      </c>
      <c r="G26" s="35">
        <f t="shared" si="1"/>
        <v>0</v>
      </c>
      <c r="H26" s="36">
        <f t="shared" si="2"/>
        <v>20</v>
      </c>
      <c r="I26" s="36">
        <v>12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0.100000000000001" customHeight="1" x14ac:dyDescent="0.3">
      <c r="A27" s="31"/>
      <c r="B27" s="32"/>
      <c r="C27" s="33" t="s">
        <v>27</v>
      </c>
      <c r="D27" s="34">
        <v>23</v>
      </c>
      <c r="E27" s="35">
        <f t="shared" si="0"/>
        <v>100</v>
      </c>
      <c r="F27" s="36">
        <v>0</v>
      </c>
      <c r="G27" s="35">
        <f t="shared" si="1"/>
        <v>0</v>
      </c>
      <c r="H27" s="36">
        <f t="shared" si="2"/>
        <v>23</v>
      </c>
      <c r="I27" s="36">
        <v>5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0.100000000000001" customHeight="1" x14ac:dyDescent="0.3">
      <c r="A28" s="31">
        <v>9</v>
      </c>
      <c r="B28" s="32" t="str">
        <f>'[1]9'!B26</f>
        <v>BULUKUMPA</v>
      </c>
      <c r="C28" s="33" t="s">
        <v>28</v>
      </c>
      <c r="D28" s="34">
        <v>41</v>
      </c>
      <c r="E28" s="35">
        <f t="shared" si="0"/>
        <v>100</v>
      </c>
      <c r="F28" s="36">
        <v>0</v>
      </c>
      <c r="G28" s="35">
        <f t="shared" si="1"/>
        <v>0</v>
      </c>
      <c r="H28" s="36">
        <f t="shared" si="2"/>
        <v>41</v>
      </c>
      <c r="I28" s="36">
        <v>8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0.100000000000001" customHeight="1" x14ac:dyDescent="0.3">
      <c r="A29" s="31"/>
      <c r="B29" s="32"/>
      <c r="C29" s="33" t="s">
        <v>29</v>
      </c>
      <c r="D29" s="34">
        <v>25</v>
      </c>
      <c r="E29" s="35">
        <f>D29/$H29*100</f>
        <v>100</v>
      </c>
      <c r="F29" s="36">
        <v>0</v>
      </c>
      <c r="G29" s="35">
        <f>F29/$H29*100</f>
        <v>0</v>
      </c>
      <c r="H29" s="36">
        <f>SUM(D29,F29)</f>
        <v>25</v>
      </c>
      <c r="I29" s="36">
        <v>4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0.100000000000001" customHeight="1" x14ac:dyDescent="0.3">
      <c r="A30" s="31"/>
      <c r="B30" s="32"/>
      <c r="C30" s="33" t="s">
        <v>30</v>
      </c>
      <c r="D30" s="34">
        <v>24</v>
      </c>
      <c r="E30" s="35">
        <f t="shared" si="0"/>
        <v>100</v>
      </c>
      <c r="F30" s="36">
        <v>0</v>
      </c>
      <c r="G30" s="35">
        <f t="shared" si="1"/>
        <v>0</v>
      </c>
      <c r="H30" s="36">
        <f t="shared" si="2"/>
        <v>24</v>
      </c>
      <c r="I30" s="36">
        <v>0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0.100000000000001" customHeight="1" x14ac:dyDescent="0.3">
      <c r="A31" s="37">
        <v>10</v>
      </c>
      <c r="B31" s="38" t="str">
        <f>'[1]9'!B29</f>
        <v>RILAU ALE</v>
      </c>
      <c r="C31" s="39" t="s">
        <v>31</v>
      </c>
      <c r="D31" s="40">
        <v>66</v>
      </c>
      <c r="E31" s="41">
        <f t="shared" si="0"/>
        <v>100</v>
      </c>
      <c r="F31" s="42">
        <v>0</v>
      </c>
      <c r="G31" s="41">
        <f t="shared" si="1"/>
        <v>0</v>
      </c>
      <c r="H31" s="42">
        <f t="shared" si="2"/>
        <v>66</v>
      </c>
      <c r="I31" s="42">
        <v>15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6.5" customHeight="1" x14ac:dyDescent="0.3">
      <c r="A32" s="43" t="s">
        <v>32</v>
      </c>
      <c r="B32" s="44"/>
      <c r="C32" s="45"/>
      <c r="D32" s="46">
        <f>SUM(D11:D31)</f>
        <v>601</v>
      </c>
      <c r="E32" s="47">
        <f>D32/$H$32*100</f>
        <v>100</v>
      </c>
      <c r="F32" s="46">
        <f>SUM(F11:F31)</f>
        <v>0</v>
      </c>
      <c r="G32" s="47">
        <f>F32/$H$32*100</f>
        <v>0</v>
      </c>
      <c r="H32" s="46">
        <f>SUM(H11:H31)</f>
        <v>601</v>
      </c>
      <c r="I32" s="46">
        <f>SUM(I11:I31)</f>
        <v>198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6.5" customHeight="1" thickBot="1" x14ac:dyDescent="0.35">
      <c r="A33" s="48" t="s">
        <v>33</v>
      </c>
      <c r="B33" s="49"/>
      <c r="C33" s="50"/>
      <c r="D33" s="51"/>
      <c r="E33" s="52"/>
      <c r="F33" s="53"/>
      <c r="G33" s="52"/>
      <c r="H33" s="54">
        <f>H32/'[1]2'!E10*100</f>
        <v>2.1110681794232322</v>
      </c>
      <c r="I33" s="53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3">
      <c r="A35" s="55" t="s">
        <v>34</v>
      </c>
      <c r="B35" s="55"/>
      <c r="C35" s="55"/>
      <c r="D35" s="5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3">
      <c r="A36" s="55" t="s">
        <v>35</v>
      </c>
      <c r="B36" s="55"/>
      <c r="C36" s="55"/>
      <c r="D36" s="55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3">
      <c r="A37" s="55"/>
      <c r="B37" s="55"/>
      <c r="C37" s="55"/>
      <c r="D37" s="5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3">
      <c r="A38" s="55"/>
      <c r="B38" s="55"/>
      <c r="C38" s="55"/>
      <c r="D38" s="55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mergeCells count="13">
    <mergeCell ref="H8:H9"/>
    <mergeCell ref="A32:C32"/>
    <mergeCell ref="A33:C33"/>
    <mergeCell ref="A3:I3"/>
    <mergeCell ref="A4:I4"/>
    <mergeCell ref="A5:I5"/>
    <mergeCell ref="A7:A9"/>
    <mergeCell ref="B7:B9"/>
    <mergeCell ref="C7:C9"/>
    <mergeCell ref="D7:H7"/>
    <mergeCell ref="I7:I9"/>
    <mergeCell ref="D8:E8"/>
    <mergeCell ref="F8:G8"/>
  </mergeCells>
  <printOptions horizontalCentered="1"/>
  <pageMargins left="1.29" right="0.9" top="1.04" bottom="0.9" header="0" footer="0"/>
  <pageSetup paperSize="9" scale="68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2024-09-03T06:47:10Z</dcterms:created>
  <dcterms:modified xsi:type="dcterms:W3CDTF">2024-09-03T06:57:46Z</dcterms:modified>
</cp:coreProperties>
</file>