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24 Cakupan Imunisasi Td Pada Ibu Hamil\"/>
    </mc:Choice>
  </mc:AlternateContent>
  <xr:revisionPtr revIDLastSave="0" documentId="8_{FEE7ECB6-C8ED-48AB-8DD7-D8A29238A469}" xr6:coauthVersionLast="47" xr6:coauthVersionMax="47" xr10:uidLastSave="{00000000-0000-0000-0000-000000000000}"/>
  <bookViews>
    <workbookView xWindow="-108" yWindow="-108" windowWidth="23256" windowHeight="12456" xr2:uid="{44120CC1-0E52-43C0-A6E7-58BCE0D8942C}"/>
  </bookViews>
  <sheets>
    <sheet name="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2" i="1" l="1"/>
  <c r="M32" i="1"/>
  <c r="K32" i="1"/>
  <c r="I32" i="1"/>
  <c r="G32" i="1"/>
  <c r="E32" i="1"/>
  <c r="P31" i="1"/>
  <c r="O31" i="1"/>
  <c r="N31" i="1"/>
  <c r="L31" i="1"/>
  <c r="J31" i="1"/>
  <c r="D31" i="1"/>
  <c r="H31" i="1" s="1"/>
  <c r="P30" i="1"/>
  <c r="O30" i="1"/>
  <c r="N30" i="1"/>
  <c r="L30" i="1"/>
  <c r="J30" i="1"/>
  <c r="D30" i="1"/>
  <c r="H30" i="1" s="1"/>
  <c r="P29" i="1"/>
  <c r="O29" i="1"/>
  <c r="N29" i="1"/>
  <c r="L29" i="1"/>
  <c r="J29" i="1"/>
  <c r="D29" i="1"/>
  <c r="H29" i="1" s="1"/>
  <c r="P28" i="1"/>
  <c r="O28" i="1"/>
  <c r="N28" i="1"/>
  <c r="L28" i="1"/>
  <c r="J28" i="1"/>
  <c r="D28" i="1"/>
  <c r="H28" i="1" s="1"/>
  <c r="P27" i="1"/>
  <c r="O27" i="1"/>
  <c r="N27" i="1"/>
  <c r="L27" i="1"/>
  <c r="J27" i="1"/>
  <c r="D27" i="1"/>
  <c r="H27" i="1" s="1"/>
  <c r="P26" i="1"/>
  <c r="O26" i="1"/>
  <c r="N26" i="1"/>
  <c r="L26" i="1"/>
  <c r="J26" i="1"/>
  <c r="D26" i="1"/>
  <c r="H26" i="1" s="1"/>
  <c r="P25" i="1"/>
  <c r="O25" i="1"/>
  <c r="N25" i="1"/>
  <c r="L25" i="1"/>
  <c r="J25" i="1"/>
  <c r="D25" i="1"/>
  <c r="H25" i="1" s="1"/>
  <c r="P24" i="1"/>
  <c r="O24" i="1"/>
  <c r="N24" i="1"/>
  <c r="L24" i="1"/>
  <c r="J24" i="1"/>
  <c r="D24" i="1"/>
  <c r="H24" i="1" s="1"/>
  <c r="P23" i="1"/>
  <c r="O23" i="1"/>
  <c r="N23" i="1"/>
  <c r="L23" i="1"/>
  <c r="J23" i="1"/>
  <c r="D23" i="1"/>
  <c r="H23" i="1" s="1"/>
  <c r="P22" i="1"/>
  <c r="O22" i="1"/>
  <c r="N22" i="1"/>
  <c r="L22" i="1"/>
  <c r="J22" i="1"/>
  <c r="D22" i="1"/>
  <c r="H22" i="1" s="1"/>
  <c r="P21" i="1"/>
  <c r="O21" i="1"/>
  <c r="N21" i="1"/>
  <c r="L21" i="1"/>
  <c r="J21" i="1"/>
  <c r="D21" i="1"/>
  <c r="H21" i="1" s="1"/>
  <c r="P20" i="1"/>
  <c r="O20" i="1"/>
  <c r="N20" i="1"/>
  <c r="L20" i="1"/>
  <c r="J20" i="1"/>
  <c r="D20" i="1"/>
  <c r="H20" i="1" s="1"/>
  <c r="P19" i="1"/>
  <c r="O19" i="1"/>
  <c r="N19" i="1"/>
  <c r="L19" i="1"/>
  <c r="J19" i="1"/>
  <c r="D19" i="1"/>
  <c r="H19" i="1" s="1"/>
  <c r="P18" i="1"/>
  <c r="O18" i="1"/>
  <c r="N18" i="1"/>
  <c r="L18" i="1"/>
  <c r="J18" i="1"/>
  <c r="D18" i="1"/>
  <c r="H18" i="1" s="1"/>
  <c r="P17" i="1"/>
  <c r="O17" i="1"/>
  <c r="N17" i="1"/>
  <c r="L17" i="1"/>
  <c r="J17" i="1"/>
  <c r="D17" i="1"/>
  <c r="H17" i="1" s="1"/>
  <c r="P16" i="1"/>
  <c r="O16" i="1"/>
  <c r="N16" i="1"/>
  <c r="L16" i="1"/>
  <c r="J16" i="1"/>
  <c r="D16" i="1"/>
  <c r="H16" i="1" s="1"/>
  <c r="P15" i="1"/>
  <c r="O15" i="1"/>
  <c r="N15" i="1"/>
  <c r="L15" i="1"/>
  <c r="J15" i="1"/>
  <c r="D15" i="1"/>
  <c r="H15" i="1" s="1"/>
  <c r="P14" i="1"/>
  <c r="O14" i="1"/>
  <c r="N14" i="1"/>
  <c r="L14" i="1"/>
  <c r="J14" i="1"/>
  <c r="D14" i="1"/>
  <c r="H14" i="1" s="1"/>
  <c r="P13" i="1"/>
  <c r="O13" i="1"/>
  <c r="N13" i="1"/>
  <c r="L13" i="1"/>
  <c r="J13" i="1"/>
  <c r="D13" i="1"/>
  <c r="H13" i="1" s="1"/>
  <c r="P12" i="1"/>
  <c r="O12" i="1"/>
  <c r="N12" i="1"/>
  <c r="L12" i="1"/>
  <c r="J12" i="1"/>
  <c r="D12" i="1"/>
  <c r="H12" i="1" s="1"/>
  <c r="P11" i="1"/>
  <c r="O11" i="1"/>
  <c r="N11" i="1"/>
  <c r="L11" i="1"/>
  <c r="J11" i="1"/>
  <c r="D11" i="1"/>
  <c r="H11" i="1" s="1"/>
  <c r="A5" i="1"/>
  <c r="A4" i="1"/>
  <c r="D32" i="1" l="1"/>
  <c r="H32" i="1" s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P32" i="1" l="1"/>
  <c r="F32" i="1"/>
  <c r="N32" i="1"/>
  <c r="L32" i="1"/>
  <c r="J32" i="1"/>
</calcChain>
</file>

<file path=xl/sharedStrings.xml><?xml version="1.0" encoding="utf-8"?>
<sst xmlns="http://schemas.openxmlformats.org/spreadsheetml/2006/main" count="58" uniqueCount="43">
  <si>
    <t>TABEL 25</t>
  </si>
  <si>
    <t>CAKUPAN IMUNISASI Td PADA IBU HAMIL MENURUT KECAMATAN DAN PUSKESMAS</t>
  </si>
  <si>
    <t>NO</t>
  </si>
  <si>
    <t>KECAMATAN</t>
  </si>
  <si>
    <t>PUSKESMAS</t>
  </si>
  <si>
    <t>JUMLAH IBU HAMIL</t>
  </si>
  <si>
    <t>IMUNISASI Td PADA IBU HAMIL</t>
  </si>
  <si>
    <t>Td1</t>
  </si>
  <si>
    <t>Td2</t>
  </si>
  <si>
    <t>Td3</t>
  </si>
  <si>
    <t>Td4</t>
  </si>
  <si>
    <t>Td5</t>
  </si>
  <si>
    <t>Td2+</t>
  </si>
  <si>
    <t>JUMLAH</t>
  </si>
  <si>
    <t>%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</si>
  <si>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</si>
  <si>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</si>
  <si>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</si>
  <si>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</si>
  <si>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</si>
  <si>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</si>
  <si>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</si>
  <si>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</si>
  <si>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</si>
  <si>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</si>
  <si>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</si>
  <si>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</si>
  <si>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</si>
  <si>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</si>
  <si>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</si>
  <si>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</si>
  <si>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</si>
  <si>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</si>
  <si>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</si>
  <si>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</si>
  <si>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</si>
  <si>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</si>
  <si>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</si>
  <si>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</si>
  <si>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</si>
  <si>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</si>
  <si>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</si>
  <si>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>Sumber: …………….. (sebutkan)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</si>
</sst>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9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2" xfId="0" applyFont="1" applyBorder="1"/>
    <xf numFmtId="0" fontId="1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1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7" fontId="6" fillId="0" borderId="14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37" fontId="6" fillId="0" borderId="17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2" fillId="2" borderId="25" xfId="0" applyFont="1" applyFill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37" fontId="7" fillId="0" borderId="26" xfId="0" applyNumberFormat="1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Juknis%20Profil%20Kes%202023%20Baru.xlsb" TargetMode="External"/><Relationship Id="rId1" Type="http://schemas.openxmlformats.org/officeDocument/2006/relationships/externalLinkPath" Target="/2024%20SATU%20DATA%20INDONESIA/SDI%20DINKES%202024/Lampiran%20Juknis%20Profil%20Kes%202023%20Baru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1">
          <cell r="D11">
            <v>448</v>
          </cell>
        </row>
        <row r="12">
          <cell r="D12">
            <v>368</v>
          </cell>
        </row>
        <row r="13">
          <cell r="D13">
            <v>368</v>
          </cell>
        </row>
        <row r="14">
          <cell r="D14">
            <v>195</v>
          </cell>
        </row>
        <row r="15">
          <cell r="D15">
            <v>263</v>
          </cell>
        </row>
        <row r="16">
          <cell r="D16">
            <v>989</v>
          </cell>
        </row>
        <row r="17">
          <cell r="D17">
            <v>337</v>
          </cell>
        </row>
        <row r="18">
          <cell r="D18">
            <v>59</v>
          </cell>
        </row>
        <row r="19">
          <cell r="D19">
            <v>159</v>
          </cell>
        </row>
        <row r="20">
          <cell r="D20">
            <v>480</v>
          </cell>
        </row>
        <row r="21">
          <cell r="D21">
            <v>193</v>
          </cell>
        </row>
        <row r="22">
          <cell r="D22">
            <v>147</v>
          </cell>
        </row>
        <row r="23">
          <cell r="D23">
            <v>285</v>
          </cell>
        </row>
        <row r="24">
          <cell r="D24">
            <v>122</v>
          </cell>
        </row>
        <row r="25">
          <cell r="D25">
            <v>331</v>
          </cell>
        </row>
        <row r="26">
          <cell r="D26">
            <v>339</v>
          </cell>
        </row>
        <row r="27">
          <cell r="D27">
            <v>233</v>
          </cell>
        </row>
        <row r="28">
          <cell r="D28">
            <v>450</v>
          </cell>
        </row>
        <row r="29">
          <cell r="D29">
            <v>198</v>
          </cell>
        </row>
        <row r="30">
          <cell r="D30">
            <v>132</v>
          </cell>
        </row>
        <row r="31">
          <cell r="D31">
            <v>512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99732-3897-4B7D-83B2-CD343C0FAD51}">
  <sheetPr>
    <tabColor rgb="FFFF0000"/>
    <pageSetUpPr fitToPage="1"/>
  </sheetPr>
  <dimension ref="A1:Z999"/>
  <sheetViews>
    <sheetView tabSelected="1" view="pageBreakPreview" zoomScaleNormal="80" zoomScaleSheetLayoutView="100" workbookViewId="0">
      <selection activeCell="F33" sqref="F33"/>
    </sheetView>
  </sheetViews>
  <sheetFormatPr defaultColWidth="14.44140625" defaultRowHeight="15" customHeight="1" x14ac:dyDescent="0.3"/>
  <cols>
    <col min="1" max="1" width="5.6640625" customWidth="1"/>
    <col min="2" max="3" width="21.6640625" customWidth="1"/>
    <col min="4" max="4" width="15.33203125" customWidth="1"/>
    <col min="5" max="16" width="10.6640625" customWidth="1"/>
    <col min="17" max="26" width="9.109375" customWidth="1"/>
  </cols>
  <sheetData>
    <row r="1" spans="1:26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6" x14ac:dyDescent="0.3">
      <c r="A4" s="3" t="str">
        <f>'[1]1'!A5</f>
        <v>KABUPATEN  BULUKUMBA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6" x14ac:dyDescent="0.3">
      <c r="A5" s="3" t="str">
        <f>'[1]1'!A6</f>
        <v>TAHUN 2023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6" thickBot="1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3">
      <c r="A7" s="6" t="s">
        <v>2</v>
      </c>
      <c r="B7" s="6" t="s">
        <v>3</v>
      </c>
      <c r="C7" s="6" t="s">
        <v>4</v>
      </c>
      <c r="D7" s="7" t="s">
        <v>5</v>
      </c>
      <c r="E7" s="8" t="s">
        <v>6</v>
      </c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3">
      <c r="A8" s="11"/>
      <c r="B8" s="11"/>
      <c r="C8" s="11"/>
      <c r="D8" s="11"/>
      <c r="E8" s="12" t="s">
        <v>7</v>
      </c>
      <c r="F8" s="13"/>
      <c r="G8" s="12" t="s">
        <v>8</v>
      </c>
      <c r="H8" s="13"/>
      <c r="I8" s="12" t="s">
        <v>9</v>
      </c>
      <c r="J8" s="13"/>
      <c r="K8" s="12" t="s">
        <v>10</v>
      </c>
      <c r="L8" s="13"/>
      <c r="M8" s="12" t="s">
        <v>11</v>
      </c>
      <c r="N8" s="14"/>
      <c r="O8" s="12" t="s">
        <v>12</v>
      </c>
      <c r="P8" s="14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3">
      <c r="A9" s="15"/>
      <c r="B9" s="15"/>
      <c r="C9" s="15"/>
      <c r="D9" s="15"/>
      <c r="E9" s="16" t="s">
        <v>13</v>
      </c>
      <c r="F9" s="16" t="s">
        <v>14</v>
      </c>
      <c r="G9" s="16" t="s">
        <v>13</v>
      </c>
      <c r="H9" s="16" t="s">
        <v>14</v>
      </c>
      <c r="I9" s="16" t="s">
        <v>13</v>
      </c>
      <c r="J9" s="16" t="s">
        <v>14</v>
      </c>
      <c r="K9" s="16" t="s">
        <v>13</v>
      </c>
      <c r="L9" s="16" t="s">
        <v>14</v>
      </c>
      <c r="M9" s="16" t="s">
        <v>13</v>
      </c>
      <c r="N9" s="16" t="s">
        <v>14</v>
      </c>
      <c r="O9" s="16" t="s">
        <v>13</v>
      </c>
      <c r="P9" s="16" t="s">
        <v>14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4" x14ac:dyDescent="0.3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17">
        <v>9</v>
      </c>
      <c r="J10" s="17">
        <v>10</v>
      </c>
      <c r="K10" s="17">
        <v>11</v>
      </c>
      <c r="L10" s="17">
        <v>12</v>
      </c>
      <c r="M10" s="17">
        <v>13</v>
      </c>
      <c r="N10" s="17">
        <v>14</v>
      </c>
      <c r="O10" s="17">
        <v>15</v>
      </c>
      <c r="P10" s="17">
        <v>16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8" customHeight="1" x14ac:dyDescent="0.3">
      <c r="A11" s="19">
        <v>1</v>
      </c>
      <c r="B11" s="20" t="s">
        <v>15</v>
      </c>
      <c r="C11" s="21" t="s">
        <v>16</v>
      </c>
      <c r="D11" s="22">
        <f>'[1]24'!D11</f>
        <v>448</v>
      </c>
      <c r="E11" s="22">
        <v>209</v>
      </c>
      <c r="F11" s="23">
        <f t="shared" ref="F11:F30" si="0">E11/$D11*100</f>
        <v>46.651785714285715</v>
      </c>
      <c r="G11" s="22">
        <v>133</v>
      </c>
      <c r="H11" s="23">
        <f t="shared" ref="H11:H30" si="1">G11/$D11*100</f>
        <v>29.6875</v>
      </c>
      <c r="I11" s="22">
        <v>144</v>
      </c>
      <c r="J11" s="23">
        <f t="shared" ref="J11:J30" si="2">I11/$D11*100</f>
        <v>32.142857142857146</v>
      </c>
      <c r="K11" s="22">
        <v>61</v>
      </c>
      <c r="L11" s="23">
        <f t="shared" ref="L11:L30" si="3">K11/$D11*100</f>
        <v>13.616071428571427</v>
      </c>
      <c r="M11" s="22">
        <v>57</v>
      </c>
      <c r="N11" s="23">
        <f t="shared" ref="N11:N30" si="4">M11/$D11*100</f>
        <v>12.723214285714285</v>
      </c>
      <c r="O11" s="22">
        <f t="shared" ref="O11:O30" si="5">SUM(G11,I11,K11,M11)</f>
        <v>395</v>
      </c>
      <c r="P11" s="23">
        <f t="shared" ref="P11:P30" si="6">O11/$D11*100</f>
        <v>88.169642857142861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3">
      <c r="A12" s="24"/>
      <c r="B12" s="25"/>
      <c r="C12" s="26" t="s">
        <v>17</v>
      </c>
      <c r="D12" s="27">
        <f>'[1]24'!D12</f>
        <v>368</v>
      </c>
      <c r="E12" s="27">
        <v>196</v>
      </c>
      <c r="F12" s="28">
        <f t="shared" si="0"/>
        <v>53.260869565217398</v>
      </c>
      <c r="G12" s="27">
        <v>125</v>
      </c>
      <c r="H12" s="28">
        <f t="shared" si="1"/>
        <v>33.967391304347828</v>
      </c>
      <c r="I12" s="27">
        <v>124</v>
      </c>
      <c r="J12" s="28">
        <f t="shared" si="2"/>
        <v>33.695652173913047</v>
      </c>
      <c r="K12" s="27">
        <v>88</v>
      </c>
      <c r="L12" s="28">
        <f t="shared" si="3"/>
        <v>23.913043478260871</v>
      </c>
      <c r="M12" s="27">
        <v>25</v>
      </c>
      <c r="N12" s="28">
        <f t="shared" si="4"/>
        <v>6.7934782608695645</v>
      </c>
      <c r="O12" s="27">
        <f t="shared" si="5"/>
        <v>362</v>
      </c>
      <c r="P12" s="28">
        <f t="shared" si="6"/>
        <v>98.369565217391312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3">
      <c r="A13" s="29"/>
      <c r="B13" s="30"/>
      <c r="C13" s="26" t="s">
        <v>18</v>
      </c>
      <c r="D13" s="27">
        <f>'[1]24'!D13</f>
        <v>368</v>
      </c>
      <c r="E13" s="27">
        <v>231</v>
      </c>
      <c r="F13" s="28">
        <f t="shared" si="0"/>
        <v>62.771739130434781</v>
      </c>
      <c r="G13" s="27">
        <v>76</v>
      </c>
      <c r="H13" s="28">
        <f t="shared" si="1"/>
        <v>20.652173913043477</v>
      </c>
      <c r="I13" s="27">
        <v>131</v>
      </c>
      <c r="J13" s="28">
        <f t="shared" si="2"/>
        <v>35.597826086956523</v>
      </c>
      <c r="K13" s="27">
        <v>9</v>
      </c>
      <c r="L13" s="28">
        <f t="shared" si="3"/>
        <v>2.4456521739130435</v>
      </c>
      <c r="M13" s="27">
        <v>8</v>
      </c>
      <c r="N13" s="28">
        <f t="shared" si="4"/>
        <v>2.1739130434782608</v>
      </c>
      <c r="O13" s="27">
        <f t="shared" si="5"/>
        <v>224</v>
      </c>
      <c r="P13" s="28">
        <f t="shared" si="6"/>
        <v>60.869565217391312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3">
      <c r="A14" s="31">
        <v>2</v>
      </c>
      <c r="B14" s="32" t="s">
        <v>19</v>
      </c>
      <c r="C14" s="26" t="s">
        <v>20</v>
      </c>
      <c r="D14" s="27">
        <f>'[1]24'!D14</f>
        <v>195</v>
      </c>
      <c r="E14" s="27">
        <v>101</v>
      </c>
      <c r="F14" s="28">
        <f t="shared" si="0"/>
        <v>51.794871794871803</v>
      </c>
      <c r="G14" s="27">
        <v>74</v>
      </c>
      <c r="H14" s="28">
        <f t="shared" si="1"/>
        <v>37.948717948717949</v>
      </c>
      <c r="I14" s="27">
        <v>46</v>
      </c>
      <c r="J14" s="28">
        <f t="shared" si="2"/>
        <v>23.589743589743588</v>
      </c>
      <c r="K14" s="27">
        <v>55</v>
      </c>
      <c r="L14" s="28">
        <f t="shared" si="3"/>
        <v>28.205128205128204</v>
      </c>
      <c r="M14" s="27">
        <v>1</v>
      </c>
      <c r="N14" s="28">
        <f t="shared" si="4"/>
        <v>0.51282051282051277</v>
      </c>
      <c r="O14" s="27">
        <f t="shared" si="5"/>
        <v>176</v>
      </c>
      <c r="P14" s="28">
        <f t="shared" si="6"/>
        <v>90.256410256410263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3">
      <c r="A15" s="29"/>
      <c r="B15" s="30"/>
      <c r="C15" s="26" t="s">
        <v>21</v>
      </c>
      <c r="D15" s="27">
        <f>'[1]24'!D15</f>
        <v>263</v>
      </c>
      <c r="E15" s="27">
        <v>255</v>
      </c>
      <c r="F15" s="28">
        <f t="shared" si="0"/>
        <v>96.958174904942965</v>
      </c>
      <c r="G15" s="27">
        <v>131</v>
      </c>
      <c r="H15" s="28">
        <f t="shared" si="1"/>
        <v>49.809885931558931</v>
      </c>
      <c r="I15" s="27">
        <v>7</v>
      </c>
      <c r="J15" s="28">
        <f t="shared" si="2"/>
        <v>2.6615969581749046</v>
      </c>
      <c r="K15" s="27">
        <v>2</v>
      </c>
      <c r="L15" s="28">
        <f t="shared" si="3"/>
        <v>0.76045627376425851</v>
      </c>
      <c r="M15" s="27">
        <v>0</v>
      </c>
      <c r="N15" s="28">
        <f t="shared" si="4"/>
        <v>0</v>
      </c>
      <c r="O15" s="27">
        <f t="shared" si="5"/>
        <v>140</v>
      </c>
      <c r="P15" s="28">
        <f t="shared" si="6"/>
        <v>53.231939163498097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3">
      <c r="A16" s="33">
        <v>3</v>
      </c>
      <c r="B16" s="34" t="s">
        <v>22</v>
      </c>
      <c r="C16" s="26" t="s">
        <v>23</v>
      </c>
      <c r="D16" s="27">
        <f>'[1]24'!D16</f>
        <v>989</v>
      </c>
      <c r="E16" s="27">
        <v>757</v>
      </c>
      <c r="F16" s="28">
        <f t="shared" si="0"/>
        <v>76.541961577350861</v>
      </c>
      <c r="G16" s="27">
        <v>626</v>
      </c>
      <c r="H16" s="28">
        <f t="shared" si="1"/>
        <v>63.29625884732053</v>
      </c>
      <c r="I16" s="27">
        <v>68</v>
      </c>
      <c r="J16" s="28">
        <f t="shared" si="2"/>
        <v>6.8756319514661266</v>
      </c>
      <c r="K16" s="27">
        <v>7</v>
      </c>
      <c r="L16" s="28">
        <f t="shared" si="3"/>
        <v>0.70778564206268957</v>
      </c>
      <c r="M16" s="27">
        <v>136</v>
      </c>
      <c r="N16" s="28">
        <f t="shared" si="4"/>
        <v>13.751263902932253</v>
      </c>
      <c r="O16" s="27">
        <f t="shared" si="5"/>
        <v>837</v>
      </c>
      <c r="P16" s="28">
        <f t="shared" si="6"/>
        <v>84.630940343781603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3">
      <c r="A17" s="31">
        <v>4</v>
      </c>
      <c r="B17" s="32" t="s">
        <v>24</v>
      </c>
      <c r="C17" s="26" t="s">
        <v>24</v>
      </c>
      <c r="D17" s="27">
        <f>'[1]24'!D17</f>
        <v>337</v>
      </c>
      <c r="E17" s="27">
        <v>117</v>
      </c>
      <c r="F17" s="28">
        <f t="shared" si="0"/>
        <v>34.718100890207715</v>
      </c>
      <c r="G17" s="27">
        <v>129</v>
      </c>
      <c r="H17" s="28">
        <f t="shared" si="1"/>
        <v>38.27893175074184</v>
      </c>
      <c r="I17" s="27">
        <v>83</v>
      </c>
      <c r="J17" s="28">
        <f t="shared" si="2"/>
        <v>24.629080118694365</v>
      </c>
      <c r="K17" s="27">
        <v>12</v>
      </c>
      <c r="L17" s="28">
        <f t="shared" si="3"/>
        <v>3.5608308605341246</v>
      </c>
      <c r="M17" s="27">
        <v>6</v>
      </c>
      <c r="N17" s="28">
        <f t="shared" si="4"/>
        <v>1.7804154302670623</v>
      </c>
      <c r="O17" s="27">
        <f t="shared" si="5"/>
        <v>230</v>
      </c>
      <c r="P17" s="28">
        <f t="shared" si="6"/>
        <v>68.249258160237389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3">
      <c r="A18" s="24"/>
      <c r="B18" s="25"/>
      <c r="C18" s="26" t="s">
        <v>25</v>
      </c>
      <c r="D18" s="27">
        <f>'[1]24'!D18</f>
        <v>59</v>
      </c>
      <c r="E18" s="27">
        <v>36</v>
      </c>
      <c r="F18" s="28">
        <f t="shared" si="0"/>
        <v>61.016949152542374</v>
      </c>
      <c r="G18" s="27">
        <v>64</v>
      </c>
      <c r="H18" s="28">
        <f t="shared" si="1"/>
        <v>108.47457627118644</v>
      </c>
      <c r="I18" s="27">
        <v>16</v>
      </c>
      <c r="J18" s="28">
        <f t="shared" si="2"/>
        <v>27.118644067796609</v>
      </c>
      <c r="K18" s="27">
        <v>3</v>
      </c>
      <c r="L18" s="28">
        <f t="shared" si="3"/>
        <v>5.0847457627118651</v>
      </c>
      <c r="M18" s="27">
        <v>0</v>
      </c>
      <c r="N18" s="28">
        <f t="shared" si="4"/>
        <v>0</v>
      </c>
      <c r="O18" s="27">
        <f t="shared" si="5"/>
        <v>83</v>
      </c>
      <c r="P18" s="28">
        <f t="shared" si="6"/>
        <v>140.67796610169492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3">
      <c r="A19" s="29"/>
      <c r="B19" s="30"/>
      <c r="C19" s="26" t="s">
        <v>26</v>
      </c>
      <c r="D19" s="27">
        <f>'[1]24'!D19</f>
        <v>159</v>
      </c>
      <c r="E19" s="27">
        <v>59</v>
      </c>
      <c r="F19" s="28">
        <f t="shared" si="0"/>
        <v>37.106918238993707</v>
      </c>
      <c r="G19" s="27">
        <v>69</v>
      </c>
      <c r="H19" s="28">
        <f t="shared" si="1"/>
        <v>43.39622641509434</v>
      </c>
      <c r="I19" s="27">
        <v>39</v>
      </c>
      <c r="J19" s="28">
        <f t="shared" si="2"/>
        <v>24.528301886792452</v>
      </c>
      <c r="K19" s="27">
        <v>27</v>
      </c>
      <c r="L19" s="28">
        <f t="shared" si="3"/>
        <v>16.981132075471699</v>
      </c>
      <c r="M19" s="27">
        <v>3</v>
      </c>
      <c r="N19" s="28">
        <f t="shared" si="4"/>
        <v>1.8867924528301887</v>
      </c>
      <c r="O19" s="27">
        <f t="shared" si="5"/>
        <v>138</v>
      </c>
      <c r="P19" s="28">
        <f t="shared" si="6"/>
        <v>86.79245283018868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3">
      <c r="A20" s="33">
        <v>5</v>
      </c>
      <c r="B20" s="34" t="s">
        <v>27</v>
      </c>
      <c r="C20" s="26" t="s">
        <v>27</v>
      </c>
      <c r="D20" s="27">
        <f>'[1]24'!D20</f>
        <v>480</v>
      </c>
      <c r="E20" s="27">
        <v>151</v>
      </c>
      <c r="F20" s="28">
        <f t="shared" si="0"/>
        <v>31.458333333333332</v>
      </c>
      <c r="G20" s="27">
        <v>114</v>
      </c>
      <c r="H20" s="28">
        <f t="shared" si="1"/>
        <v>23.75</v>
      </c>
      <c r="I20" s="27">
        <v>92</v>
      </c>
      <c r="J20" s="28">
        <f t="shared" si="2"/>
        <v>19.166666666666668</v>
      </c>
      <c r="K20" s="27">
        <v>154</v>
      </c>
      <c r="L20" s="28">
        <f t="shared" si="3"/>
        <v>32.083333333333336</v>
      </c>
      <c r="M20" s="27">
        <v>19</v>
      </c>
      <c r="N20" s="28">
        <f t="shared" si="4"/>
        <v>3.958333333333333</v>
      </c>
      <c r="O20" s="27">
        <f t="shared" si="5"/>
        <v>379</v>
      </c>
      <c r="P20" s="28">
        <f t="shared" si="6"/>
        <v>78.958333333333329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3">
      <c r="A21" s="31">
        <v>6</v>
      </c>
      <c r="B21" s="32" t="s">
        <v>28</v>
      </c>
      <c r="C21" s="26" t="s">
        <v>28</v>
      </c>
      <c r="D21" s="27">
        <f>'[1]24'!D21</f>
        <v>193</v>
      </c>
      <c r="E21" s="27">
        <v>29</v>
      </c>
      <c r="F21" s="28">
        <f t="shared" si="0"/>
        <v>15.025906735751295</v>
      </c>
      <c r="G21" s="27">
        <v>70</v>
      </c>
      <c r="H21" s="28">
        <f t="shared" si="1"/>
        <v>36.269430051813472</v>
      </c>
      <c r="I21" s="27">
        <v>36</v>
      </c>
      <c r="J21" s="28">
        <f t="shared" si="2"/>
        <v>18.652849740932641</v>
      </c>
      <c r="K21" s="27">
        <v>30</v>
      </c>
      <c r="L21" s="28">
        <f t="shared" si="3"/>
        <v>15.544041450777202</v>
      </c>
      <c r="M21" s="27">
        <v>15</v>
      </c>
      <c r="N21" s="28">
        <f t="shared" si="4"/>
        <v>7.7720207253886011</v>
      </c>
      <c r="O21" s="27">
        <f t="shared" si="5"/>
        <v>151</v>
      </c>
      <c r="P21" s="28">
        <f t="shared" si="6"/>
        <v>78.238341968911911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3">
      <c r="A22" s="29"/>
      <c r="B22" s="30"/>
      <c r="C22" s="26" t="s">
        <v>29</v>
      </c>
      <c r="D22" s="27">
        <f>'[1]24'!D22</f>
        <v>147</v>
      </c>
      <c r="E22" s="27">
        <v>66</v>
      </c>
      <c r="F22" s="28">
        <f t="shared" si="0"/>
        <v>44.897959183673471</v>
      </c>
      <c r="G22" s="27">
        <v>80</v>
      </c>
      <c r="H22" s="28">
        <f t="shared" si="1"/>
        <v>54.421768707482997</v>
      </c>
      <c r="I22" s="27">
        <v>50</v>
      </c>
      <c r="J22" s="28">
        <f t="shared" si="2"/>
        <v>34.013605442176868</v>
      </c>
      <c r="K22" s="27">
        <v>32</v>
      </c>
      <c r="L22" s="28">
        <f t="shared" si="3"/>
        <v>21.768707482993197</v>
      </c>
      <c r="M22" s="27">
        <v>16</v>
      </c>
      <c r="N22" s="28">
        <f t="shared" si="4"/>
        <v>10.884353741496598</v>
      </c>
      <c r="O22" s="27">
        <f t="shared" si="5"/>
        <v>178</v>
      </c>
      <c r="P22" s="28">
        <f t="shared" si="6"/>
        <v>121.08843537414967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3">
      <c r="A23" s="31">
        <v>7</v>
      </c>
      <c r="B23" s="32" t="s">
        <v>30</v>
      </c>
      <c r="C23" s="26" t="s">
        <v>30</v>
      </c>
      <c r="D23" s="27">
        <f>'[1]24'!D23</f>
        <v>285</v>
      </c>
      <c r="E23" s="27">
        <v>285</v>
      </c>
      <c r="F23" s="28">
        <f t="shared" si="0"/>
        <v>100</v>
      </c>
      <c r="G23" s="27">
        <v>240</v>
      </c>
      <c r="H23" s="28">
        <f t="shared" si="1"/>
        <v>84.210526315789465</v>
      </c>
      <c r="I23" s="27">
        <v>0</v>
      </c>
      <c r="J23" s="28">
        <f t="shared" si="2"/>
        <v>0</v>
      </c>
      <c r="K23" s="27">
        <v>5</v>
      </c>
      <c r="L23" s="28">
        <f t="shared" si="3"/>
        <v>1.7543859649122806</v>
      </c>
      <c r="M23" s="27">
        <v>0</v>
      </c>
      <c r="N23" s="28">
        <f t="shared" si="4"/>
        <v>0</v>
      </c>
      <c r="O23" s="27">
        <f t="shared" si="5"/>
        <v>245</v>
      </c>
      <c r="P23" s="28">
        <f t="shared" si="6"/>
        <v>85.964912280701753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3">
      <c r="A24" s="29"/>
      <c r="B24" s="30"/>
      <c r="C24" s="26" t="s">
        <v>31</v>
      </c>
      <c r="D24" s="27">
        <f>'[1]24'!D24</f>
        <v>122</v>
      </c>
      <c r="E24" s="27">
        <v>119</v>
      </c>
      <c r="F24" s="28">
        <f t="shared" si="0"/>
        <v>97.540983606557376</v>
      </c>
      <c r="G24" s="27">
        <v>109</v>
      </c>
      <c r="H24" s="28">
        <f t="shared" si="1"/>
        <v>89.344262295081961</v>
      </c>
      <c r="I24" s="27">
        <v>6</v>
      </c>
      <c r="J24" s="28">
        <f t="shared" si="2"/>
        <v>4.918032786885246</v>
      </c>
      <c r="K24" s="27">
        <v>8</v>
      </c>
      <c r="L24" s="28">
        <f t="shared" si="3"/>
        <v>6.557377049180328</v>
      </c>
      <c r="M24" s="27">
        <v>0</v>
      </c>
      <c r="N24" s="28">
        <f t="shared" si="4"/>
        <v>0</v>
      </c>
      <c r="O24" s="27">
        <f t="shared" si="5"/>
        <v>123</v>
      </c>
      <c r="P24" s="28">
        <f t="shared" si="6"/>
        <v>100.81967213114753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3">
      <c r="A25" s="31">
        <v>8</v>
      </c>
      <c r="B25" s="32" t="s">
        <v>32</v>
      </c>
      <c r="C25" s="26" t="s">
        <v>32</v>
      </c>
      <c r="D25" s="27">
        <f>'[1]24'!D25</f>
        <v>331</v>
      </c>
      <c r="E25" s="27">
        <v>113</v>
      </c>
      <c r="F25" s="28">
        <f t="shared" si="0"/>
        <v>34.138972809667671</v>
      </c>
      <c r="G25" s="27">
        <v>91</v>
      </c>
      <c r="H25" s="28">
        <f t="shared" si="1"/>
        <v>27.492447129909365</v>
      </c>
      <c r="I25" s="27">
        <v>55</v>
      </c>
      <c r="J25" s="28">
        <f t="shared" si="2"/>
        <v>16.61631419939577</v>
      </c>
      <c r="K25" s="27">
        <v>29</v>
      </c>
      <c r="L25" s="28">
        <f t="shared" si="3"/>
        <v>8.761329305135952</v>
      </c>
      <c r="M25" s="27">
        <v>13</v>
      </c>
      <c r="N25" s="28">
        <f t="shared" si="4"/>
        <v>3.9274924471299091</v>
      </c>
      <c r="O25" s="27">
        <f t="shared" si="5"/>
        <v>188</v>
      </c>
      <c r="P25" s="28">
        <f t="shared" si="6"/>
        <v>56.797583081570998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3">
      <c r="A26" s="24"/>
      <c r="B26" s="25"/>
      <c r="C26" s="26" t="s">
        <v>33</v>
      </c>
      <c r="D26" s="27">
        <f>'[1]24'!D26</f>
        <v>339</v>
      </c>
      <c r="E26" s="27">
        <v>114</v>
      </c>
      <c r="F26" s="28">
        <f t="shared" si="0"/>
        <v>33.628318584070797</v>
      </c>
      <c r="G26" s="27">
        <v>178</v>
      </c>
      <c r="H26" s="28">
        <f t="shared" si="1"/>
        <v>52.507374631268434</v>
      </c>
      <c r="I26" s="27">
        <v>105</v>
      </c>
      <c r="J26" s="28">
        <f t="shared" si="2"/>
        <v>30.973451327433626</v>
      </c>
      <c r="K26" s="27">
        <v>23</v>
      </c>
      <c r="L26" s="28">
        <f t="shared" si="3"/>
        <v>6.7846607669616521</v>
      </c>
      <c r="M26" s="27">
        <v>11</v>
      </c>
      <c r="N26" s="28">
        <f t="shared" si="4"/>
        <v>3.2448377581120944</v>
      </c>
      <c r="O26" s="27">
        <f t="shared" si="5"/>
        <v>317</v>
      </c>
      <c r="P26" s="28">
        <f t="shared" si="6"/>
        <v>93.510324483775804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3">
      <c r="A27" s="29"/>
      <c r="B27" s="30"/>
      <c r="C27" s="26" t="s">
        <v>34</v>
      </c>
      <c r="D27" s="27">
        <f>'[1]24'!D27</f>
        <v>233</v>
      </c>
      <c r="E27" s="27">
        <v>69</v>
      </c>
      <c r="F27" s="28">
        <f t="shared" si="0"/>
        <v>29.613733905579398</v>
      </c>
      <c r="G27" s="27">
        <v>58</v>
      </c>
      <c r="H27" s="28">
        <f t="shared" si="1"/>
        <v>24.892703862660944</v>
      </c>
      <c r="I27" s="27">
        <v>51</v>
      </c>
      <c r="J27" s="28">
        <f t="shared" si="2"/>
        <v>21.888412017167383</v>
      </c>
      <c r="K27" s="27">
        <v>28</v>
      </c>
      <c r="L27" s="28">
        <f t="shared" si="3"/>
        <v>12.017167381974248</v>
      </c>
      <c r="M27" s="27">
        <v>8</v>
      </c>
      <c r="N27" s="28">
        <f t="shared" si="4"/>
        <v>3.4334763948497855</v>
      </c>
      <c r="O27" s="27">
        <f t="shared" si="5"/>
        <v>145</v>
      </c>
      <c r="P27" s="28">
        <f t="shared" si="6"/>
        <v>62.231759656652365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3">
      <c r="A28" s="31">
        <v>9</v>
      </c>
      <c r="B28" s="32" t="s">
        <v>35</v>
      </c>
      <c r="C28" s="26" t="s">
        <v>36</v>
      </c>
      <c r="D28" s="27">
        <f>'[1]24'!D28</f>
        <v>450</v>
      </c>
      <c r="E28" s="27">
        <v>474</v>
      </c>
      <c r="F28" s="28">
        <f t="shared" si="0"/>
        <v>105.33333333333333</v>
      </c>
      <c r="G28" s="27">
        <v>144</v>
      </c>
      <c r="H28" s="28">
        <f t="shared" si="1"/>
        <v>32</v>
      </c>
      <c r="I28" s="27">
        <v>105</v>
      </c>
      <c r="J28" s="28">
        <f t="shared" si="2"/>
        <v>23.333333333333332</v>
      </c>
      <c r="K28" s="27">
        <v>96</v>
      </c>
      <c r="L28" s="28">
        <f t="shared" si="3"/>
        <v>21.333333333333336</v>
      </c>
      <c r="M28" s="27">
        <v>5</v>
      </c>
      <c r="N28" s="28">
        <f t="shared" si="4"/>
        <v>1.1111111111111112</v>
      </c>
      <c r="O28" s="27">
        <f t="shared" si="5"/>
        <v>350</v>
      </c>
      <c r="P28" s="28">
        <f t="shared" si="6"/>
        <v>77.777777777777786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3">
      <c r="A29" s="24"/>
      <c r="B29" s="25"/>
      <c r="C29" s="26" t="s">
        <v>37</v>
      </c>
      <c r="D29" s="27">
        <f>'[1]24'!D29</f>
        <v>198</v>
      </c>
      <c r="E29" s="27">
        <v>95</v>
      </c>
      <c r="F29" s="28">
        <f t="shared" si="0"/>
        <v>47.979797979797979</v>
      </c>
      <c r="G29" s="27">
        <v>85</v>
      </c>
      <c r="H29" s="28">
        <f t="shared" si="1"/>
        <v>42.929292929292927</v>
      </c>
      <c r="I29" s="27">
        <v>14</v>
      </c>
      <c r="J29" s="28">
        <f t="shared" si="2"/>
        <v>7.0707070707070701</v>
      </c>
      <c r="K29" s="27">
        <v>3</v>
      </c>
      <c r="L29" s="28">
        <f t="shared" si="3"/>
        <v>1.5151515151515151</v>
      </c>
      <c r="M29" s="27">
        <v>1</v>
      </c>
      <c r="N29" s="28">
        <f t="shared" si="4"/>
        <v>0.50505050505050508</v>
      </c>
      <c r="O29" s="27">
        <f t="shared" si="5"/>
        <v>103</v>
      </c>
      <c r="P29" s="28">
        <f t="shared" si="6"/>
        <v>52.020202020202021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3">
      <c r="A30" s="35"/>
      <c r="B30" s="36"/>
      <c r="C30" s="26" t="s">
        <v>38</v>
      </c>
      <c r="D30" s="27">
        <f>'[1]24'!D30</f>
        <v>132</v>
      </c>
      <c r="E30" s="27">
        <v>31</v>
      </c>
      <c r="F30" s="28">
        <f t="shared" si="0"/>
        <v>23.484848484848484</v>
      </c>
      <c r="G30" s="27">
        <v>18</v>
      </c>
      <c r="H30" s="28">
        <f t="shared" si="1"/>
        <v>13.636363636363635</v>
      </c>
      <c r="I30" s="27">
        <v>11</v>
      </c>
      <c r="J30" s="28">
        <f t="shared" si="2"/>
        <v>8.3333333333333321</v>
      </c>
      <c r="K30" s="27">
        <v>9</v>
      </c>
      <c r="L30" s="28">
        <f t="shared" si="3"/>
        <v>6.8181818181818175</v>
      </c>
      <c r="M30" s="27">
        <v>8</v>
      </c>
      <c r="N30" s="28">
        <f t="shared" si="4"/>
        <v>6.0606060606060606</v>
      </c>
      <c r="O30" s="27">
        <f t="shared" si="5"/>
        <v>46</v>
      </c>
      <c r="P30" s="28">
        <f t="shared" si="6"/>
        <v>34.848484848484851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3">
      <c r="A31" s="31">
        <v>10</v>
      </c>
      <c r="B31" s="32" t="s">
        <v>39</v>
      </c>
      <c r="C31" s="37" t="s">
        <v>40</v>
      </c>
      <c r="D31" s="27">
        <f>'[1]24'!D31</f>
        <v>512</v>
      </c>
      <c r="E31" s="27">
        <v>67</v>
      </c>
      <c r="F31" s="28">
        <f>E31/$D31*100</f>
        <v>13.0859375</v>
      </c>
      <c r="G31" s="27">
        <v>155</v>
      </c>
      <c r="H31" s="28">
        <f>G31/$D31*100</f>
        <v>30.2734375</v>
      </c>
      <c r="I31" s="27">
        <v>110</v>
      </c>
      <c r="J31" s="28">
        <f>I31/$D31*100</f>
        <v>21.484375</v>
      </c>
      <c r="K31" s="27">
        <v>95</v>
      </c>
      <c r="L31" s="28">
        <f>K31/$D31*100</f>
        <v>18.5546875</v>
      </c>
      <c r="M31" s="27">
        <v>117</v>
      </c>
      <c r="N31" s="28">
        <f>M31/$D31*100</f>
        <v>22.8515625</v>
      </c>
      <c r="O31" s="27">
        <f>SUM(G31,I31,K31,M31)</f>
        <v>477</v>
      </c>
      <c r="P31" s="28">
        <f>O31/$D31*100</f>
        <v>93.1640625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thickBot="1" x14ac:dyDescent="0.35">
      <c r="A32" s="38" t="s">
        <v>41</v>
      </c>
      <c r="B32" s="39"/>
      <c r="C32" s="40"/>
      <c r="D32" s="41">
        <f>SUM(D11:D31)</f>
        <v>6608</v>
      </c>
      <c r="E32" s="41">
        <f>SUM(E11:E31)</f>
        <v>3574</v>
      </c>
      <c r="F32" s="42">
        <f>E32/$D32*100</f>
        <v>54.085956416464889</v>
      </c>
      <c r="G32" s="41">
        <f>SUM(G11:G31)</f>
        <v>2769</v>
      </c>
      <c r="H32" s="42">
        <f>G32/$D32*100</f>
        <v>41.903753026634384</v>
      </c>
      <c r="I32" s="41">
        <f>SUM(I11:I31)</f>
        <v>1293</v>
      </c>
      <c r="J32" s="42">
        <f>I32/$D32*100</f>
        <v>19.567191283292978</v>
      </c>
      <c r="K32" s="41">
        <f>SUM(K11:K31)</f>
        <v>776</v>
      </c>
      <c r="L32" s="42">
        <f>K32/$D32*100</f>
        <v>11.743341404358354</v>
      </c>
      <c r="M32" s="41">
        <f>SUM(M11:M31)</f>
        <v>449</v>
      </c>
      <c r="N32" s="42">
        <f>M32/$D32*100</f>
        <v>6.7947941888619852</v>
      </c>
      <c r="O32" s="41">
        <f>SUM(O11:O30)</f>
        <v>4810</v>
      </c>
      <c r="P32" s="42">
        <f>O32/$D32*100</f>
        <v>72.790556900726386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3">
      <c r="A33" s="43"/>
      <c r="B33" s="43"/>
      <c r="C33" s="43"/>
      <c r="D33" s="43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3">
      <c r="A34" s="45" t="s">
        <v>42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14">
    <mergeCell ref="I8:J8"/>
    <mergeCell ref="K8:L8"/>
    <mergeCell ref="M8:N8"/>
    <mergeCell ref="O8:P8"/>
    <mergeCell ref="A3:P3"/>
    <mergeCell ref="A4:P4"/>
    <mergeCell ref="A5:P5"/>
    <mergeCell ref="A7:A9"/>
    <mergeCell ref="B7:B9"/>
    <mergeCell ref="C7:C9"/>
    <mergeCell ref="D7:D9"/>
    <mergeCell ref="E7:P7"/>
    <mergeCell ref="E8:F8"/>
    <mergeCell ref="G8:H8"/>
  </mergeCells>
  <printOptions horizontalCentered="1"/>
  <pageMargins left="0.45" right="0.3" top="0.68" bottom="0.56000000000000005" header="0" footer="0"/>
  <pageSetup paperSize="9" scale="73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2024-09-05T06:59:57Z</dcterms:created>
  <dcterms:modified xsi:type="dcterms:W3CDTF">2024-09-05T07:00:28Z</dcterms:modified>
</cp:coreProperties>
</file>