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9 CAKUPAN PELAYANAN KESEHATAN USIA LANJUT MENURUT JENIS KELAMIN\"/>
    </mc:Choice>
  </mc:AlternateContent>
  <xr:revisionPtr revIDLastSave="0" documentId="8_{C8CDC968-87C0-44DE-B2F4-B699DB117342}" xr6:coauthVersionLast="47" xr6:coauthVersionMax="47" xr10:uidLastSave="{00000000-0000-0000-0000-000000000000}"/>
  <bookViews>
    <workbookView xWindow="-108" yWindow="-108" windowWidth="23256" windowHeight="12456" xr2:uid="{F0EDDAEC-A187-4E4C-8304-808C6FF2CA37}"/>
  </bookViews>
  <sheets>
    <sheet name="2023" sheetId="1" r:id="rId1"/>
  </sheets>
  <externalReferences>
    <externalReference r:id="rId2"/>
  </externalReferences>
  <definedNames>
    <definedName name="_xlnm.Print_Area" localSheetId="0">'2023'!$A$1:$L$35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I33" i="1"/>
  <c r="G33" i="1"/>
  <c r="H33" i="1" s="1"/>
  <c r="E33" i="1"/>
  <c r="J33" i="1" s="1"/>
  <c r="D33" i="1"/>
  <c r="L32" i="1"/>
  <c r="K32" i="1"/>
  <c r="J32" i="1"/>
  <c r="H32" i="1"/>
  <c r="F32" i="1"/>
  <c r="K31" i="1"/>
  <c r="L31" i="1" s="1"/>
  <c r="J31" i="1"/>
  <c r="H31" i="1"/>
  <c r="F31" i="1"/>
  <c r="K30" i="1"/>
  <c r="L30" i="1" s="1"/>
  <c r="J30" i="1"/>
  <c r="H30" i="1"/>
  <c r="F30" i="1"/>
  <c r="K29" i="1"/>
  <c r="L29" i="1" s="1"/>
  <c r="J29" i="1"/>
  <c r="H29" i="1"/>
  <c r="F29" i="1"/>
  <c r="K28" i="1"/>
  <c r="L28" i="1" s="1"/>
  <c r="J28" i="1"/>
  <c r="H28" i="1"/>
  <c r="F28" i="1"/>
  <c r="K27" i="1"/>
  <c r="L27" i="1" s="1"/>
  <c r="J27" i="1"/>
  <c r="H27" i="1"/>
  <c r="F27" i="1"/>
  <c r="L26" i="1"/>
  <c r="K26" i="1"/>
  <c r="J26" i="1"/>
  <c r="H26" i="1"/>
  <c r="F26" i="1"/>
  <c r="L25" i="1"/>
  <c r="K25" i="1"/>
  <c r="J25" i="1"/>
  <c r="H25" i="1"/>
  <c r="F25" i="1"/>
  <c r="L24" i="1"/>
  <c r="K24" i="1"/>
  <c r="J24" i="1"/>
  <c r="H24" i="1"/>
  <c r="F24" i="1"/>
  <c r="K23" i="1"/>
  <c r="L23" i="1" s="1"/>
  <c r="J23" i="1"/>
  <c r="H23" i="1"/>
  <c r="F23" i="1"/>
  <c r="K22" i="1"/>
  <c r="L22" i="1" s="1"/>
  <c r="J22" i="1"/>
  <c r="H22" i="1"/>
  <c r="F22" i="1"/>
  <c r="K21" i="1"/>
  <c r="L21" i="1" s="1"/>
  <c r="J21" i="1"/>
  <c r="H21" i="1"/>
  <c r="F21" i="1"/>
  <c r="K20" i="1"/>
  <c r="L20" i="1" s="1"/>
  <c r="J20" i="1"/>
  <c r="H20" i="1"/>
  <c r="F20" i="1"/>
  <c r="K19" i="1"/>
  <c r="L19" i="1" s="1"/>
  <c r="J19" i="1"/>
  <c r="H19" i="1"/>
  <c r="F19" i="1"/>
  <c r="L18" i="1"/>
  <c r="K18" i="1"/>
  <c r="J18" i="1"/>
  <c r="H18" i="1"/>
  <c r="F18" i="1"/>
  <c r="L17" i="1"/>
  <c r="K17" i="1"/>
  <c r="J17" i="1"/>
  <c r="H17" i="1"/>
  <c r="F17" i="1"/>
  <c r="L16" i="1"/>
  <c r="K16" i="1"/>
  <c r="J16" i="1"/>
  <c r="H16" i="1"/>
  <c r="F16" i="1"/>
  <c r="K15" i="1"/>
  <c r="L15" i="1" s="1"/>
  <c r="J15" i="1"/>
  <c r="H15" i="1"/>
  <c r="F15" i="1"/>
  <c r="K14" i="1"/>
  <c r="L14" i="1" s="1"/>
  <c r="J14" i="1"/>
  <c r="H14" i="1"/>
  <c r="F14" i="1"/>
  <c r="K13" i="1"/>
  <c r="L13" i="1" s="1"/>
  <c r="J13" i="1"/>
  <c r="H13" i="1"/>
  <c r="F13" i="1"/>
  <c r="K12" i="1"/>
  <c r="L12" i="1" s="1"/>
  <c r="J12" i="1"/>
  <c r="H12" i="1"/>
  <c r="F12" i="1"/>
  <c r="F33" i="1" s="1"/>
  <c r="A5" i="1"/>
  <c r="A4" i="1"/>
  <c r="L33" i="1" l="1"/>
</calcChain>
</file>

<file path=xl/sharedStrings.xml><?xml version="1.0" encoding="utf-8"?>
<sst xmlns="http://schemas.openxmlformats.org/spreadsheetml/2006/main" count="50" uniqueCount="40">
  <si>
    <t>TABEL 54</t>
  </si>
  <si>
    <t>CAKUPAN PELAYANAN KESEHATAN USIA LANJUT MENURUT JENIS KELAMIN, KECAMATAN, DAN PUSKESMAS</t>
  </si>
  <si>
    <t>NO</t>
  </si>
  <si>
    <t>KECAMATAN</t>
  </si>
  <si>
    <t>PUSKESMAS</t>
  </si>
  <si>
    <t>USIA LANJUT (60TAHUN+)</t>
  </si>
  <si>
    <t>JUMLAH</t>
  </si>
  <si>
    <t>MENDAPAT SKRINING KESEHATAN SESUAI STANDAR</t>
  </si>
  <si>
    <t>L</t>
  </si>
  <si>
    <t>P</t>
  </si>
  <si>
    <t>L+P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</si>
  <si>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</si>
  <si>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</si>
  <si>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</si>
  <si>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</si>
  <si>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</si>
  <si>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</si>
  <si>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</si>
  <si>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</si>
  <si>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</si>
  <si>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</si>
  <si>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</si>
  <si>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</si>
  <si>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</si>
  <si>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</si>
  <si>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</si>
  <si>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</si>
  <si>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</si>
  <si>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</si>
  <si>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</si>
  <si>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</si>
  <si>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</si>
  <si>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</si>
  <si>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</si>
  <si>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</si>
  <si>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</si>
  <si>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</si>
  <si>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</si>
  <si>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</si>
  <si>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 xml:space="preserve">Sumber: ………. (sebutkan)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</si>
</sst>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\(0.0\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3" xfId="0" applyFont="1" applyBorder="1" applyAlignment="1">
      <alignment vertical="center"/>
    </xf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1" fillId="0" borderId="8" xfId="0" applyFont="1" applyBorder="1" applyAlignment="1">
      <alignment horizontal="center" vertical="center" wrapText="1"/>
    </xf>
    <xf numFmtId="0" fontId="3" fillId="0" borderId="11" xfId="0" applyFont="1" applyBorder="1"/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7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37" fontId="6" fillId="0" borderId="18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2" fillId="2" borderId="26" xfId="0" applyFont="1" applyFill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7" fontId="7" fillId="0" borderId="30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Juknis%20Profil%20Kes%202023%20Baru.xlsb" TargetMode="External"/><Relationship Id="rId1" Type="http://schemas.openxmlformats.org/officeDocument/2006/relationships/externalLinkPath" Target="/2024%20SATU%20DATA%20INDONESIA/SDI%20DINKES%202024/000%20LAMPIRAN%20PROFIL%20DINAS%20KESEHATAN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DC07F-E69B-4095-8A43-72B963C9A58F}">
  <sheetPr>
    <tabColor rgb="FFFF0000"/>
    <pageSetUpPr fitToPage="1"/>
  </sheetPr>
  <dimension ref="A1:Z997"/>
  <sheetViews>
    <sheetView tabSelected="1" view="pageBreakPreview" zoomScaleNormal="100" zoomScaleSheetLayoutView="100" workbookViewId="0">
      <selection activeCell="I14" sqref="I14"/>
    </sheetView>
  </sheetViews>
  <sheetFormatPr defaultColWidth="14.44140625" defaultRowHeight="15" customHeight="1" x14ac:dyDescent="0.3"/>
  <cols>
    <col min="1" max="1" width="5.6640625" customWidth="1"/>
    <col min="2" max="2" width="21.6640625" customWidth="1"/>
    <col min="3" max="3" width="24" customWidth="1"/>
    <col min="4" max="12" width="12.109375" customWidth="1"/>
    <col min="13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3" t="str">
        <f>'[1]1'!$A$5</f>
        <v>KABUPATEN  BULUKUMBA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3" t="str">
        <f>'[1]1'!$A$6</f>
        <v>TAHUN 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6" t="s">
        <v>2</v>
      </c>
      <c r="B7" s="6" t="s">
        <v>3</v>
      </c>
      <c r="C7" s="6" t="s">
        <v>4</v>
      </c>
      <c r="D7" s="7" t="s">
        <v>5</v>
      </c>
      <c r="E7" s="4"/>
      <c r="F7" s="4"/>
      <c r="G7" s="4"/>
      <c r="H7" s="4"/>
      <c r="I7" s="4"/>
      <c r="J7" s="4"/>
      <c r="K7" s="4"/>
      <c r="L7" s="8"/>
      <c r="M7" s="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3">
      <c r="A8" s="10"/>
      <c r="B8" s="10"/>
      <c r="C8" s="10"/>
      <c r="D8" s="11"/>
      <c r="E8" s="12"/>
      <c r="F8" s="12"/>
      <c r="G8" s="12"/>
      <c r="H8" s="12"/>
      <c r="I8" s="12"/>
      <c r="J8" s="12"/>
      <c r="K8" s="12"/>
      <c r="L8" s="13"/>
      <c r="M8" s="9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8.5" customHeight="1" x14ac:dyDescent="0.3">
      <c r="A9" s="10"/>
      <c r="B9" s="10"/>
      <c r="C9" s="10"/>
      <c r="D9" s="14" t="s">
        <v>6</v>
      </c>
      <c r="E9" s="15"/>
      <c r="F9" s="16"/>
      <c r="G9" s="17" t="s">
        <v>7</v>
      </c>
      <c r="H9" s="15"/>
      <c r="I9" s="15"/>
      <c r="J9" s="15"/>
      <c r="K9" s="15"/>
      <c r="L9" s="16"/>
      <c r="M9" s="9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6" x14ac:dyDescent="0.3">
      <c r="A10" s="18"/>
      <c r="B10" s="18"/>
      <c r="C10" s="18"/>
      <c r="D10" s="19" t="s">
        <v>8</v>
      </c>
      <c r="E10" s="19" t="s">
        <v>9</v>
      </c>
      <c r="F10" s="19" t="s">
        <v>10</v>
      </c>
      <c r="G10" s="19" t="s">
        <v>8</v>
      </c>
      <c r="H10" s="19" t="s">
        <v>11</v>
      </c>
      <c r="I10" s="19" t="s">
        <v>9</v>
      </c>
      <c r="J10" s="19" t="s">
        <v>11</v>
      </c>
      <c r="K10" s="19" t="s">
        <v>10</v>
      </c>
      <c r="L10" s="19" t="s">
        <v>11</v>
      </c>
      <c r="M10" s="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4" x14ac:dyDescent="0.3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20">
        <v>12</v>
      </c>
      <c r="M11" s="2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1.9" customHeight="1" x14ac:dyDescent="0.3">
      <c r="A12" s="23">
        <v>1</v>
      </c>
      <c r="B12" s="24" t="s">
        <v>12</v>
      </c>
      <c r="C12" s="25" t="s">
        <v>13</v>
      </c>
      <c r="D12" s="26">
        <v>1065</v>
      </c>
      <c r="E12" s="26">
        <v>1125</v>
      </c>
      <c r="F12" s="26">
        <f t="shared" ref="F12:F32" si="0">SUM(D12:E12)</f>
        <v>2190</v>
      </c>
      <c r="G12" s="26">
        <v>544</v>
      </c>
      <c r="H12" s="27">
        <f t="shared" ref="H12:H32" si="1">G12/D12*100</f>
        <v>51.079812206572775</v>
      </c>
      <c r="I12" s="26">
        <v>1258</v>
      </c>
      <c r="J12" s="27">
        <f t="shared" ref="J12:J32" si="2">I12/E12*100</f>
        <v>111.82222222222222</v>
      </c>
      <c r="K12" s="26">
        <f t="shared" ref="K12:K32" si="3">SUM(G12,I12)</f>
        <v>1802</v>
      </c>
      <c r="L12" s="27">
        <f t="shared" ref="L12:L32" si="4">K12/F12*100</f>
        <v>82.283105022831052</v>
      </c>
      <c r="M12" s="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9" customHeight="1" x14ac:dyDescent="0.3">
      <c r="A13" s="28"/>
      <c r="B13" s="29"/>
      <c r="C13" s="30" t="s">
        <v>14</v>
      </c>
      <c r="D13" s="31">
        <v>775</v>
      </c>
      <c r="E13" s="31">
        <v>790</v>
      </c>
      <c r="F13" s="31">
        <f t="shared" si="0"/>
        <v>1565</v>
      </c>
      <c r="G13" s="31">
        <v>366</v>
      </c>
      <c r="H13" s="32">
        <f t="shared" si="1"/>
        <v>47.225806451612904</v>
      </c>
      <c r="I13" s="31">
        <v>856</v>
      </c>
      <c r="J13" s="32">
        <f t="shared" si="2"/>
        <v>108.35443037974683</v>
      </c>
      <c r="K13" s="31">
        <f t="shared" si="3"/>
        <v>1222</v>
      </c>
      <c r="L13" s="32">
        <f t="shared" si="4"/>
        <v>78.08306709265176</v>
      </c>
      <c r="M13" s="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.9" customHeight="1" x14ac:dyDescent="0.3">
      <c r="A14" s="33"/>
      <c r="B14" s="34"/>
      <c r="C14" s="30" t="s">
        <v>15</v>
      </c>
      <c r="D14" s="31">
        <v>1877</v>
      </c>
      <c r="E14" s="31">
        <v>1935</v>
      </c>
      <c r="F14" s="31">
        <f t="shared" si="0"/>
        <v>3812</v>
      </c>
      <c r="G14" s="31">
        <v>1356</v>
      </c>
      <c r="H14" s="32">
        <f t="shared" si="1"/>
        <v>72.242940863079383</v>
      </c>
      <c r="I14" s="31">
        <v>738</v>
      </c>
      <c r="J14" s="32">
        <f t="shared" si="2"/>
        <v>38.139534883720934</v>
      </c>
      <c r="K14" s="31">
        <f t="shared" si="3"/>
        <v>2094</v>
      </c>
      <c r="L14" s="32">
        <f t="shared" si="4"/>
        <v>54.931794333683101</v>
      </c>
      <c r="M14" s="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9" customHeight="1" x14ac:dyDescent="0.3">
      <c r="A15" s="35">
        <v>2</v>
      </c>
      <c r="B15" s="36" t="s">
        <v>16</v>
      </c>
      <c r="C15" s="30" t="s">
        <v>17</v>
      </c>
      <c r="D15" s="31">
        <v>1011</v>
      </c>
      <c r="E15" s="31">
        <v>970</v>
      </c>
      <c r="F15" s="31">
        <f t="shared" si="0"/>
        <v>1981</v>
      </c>
      <c r="G15" s="31">
        <v>877</v>
      </c>
      <c r="H15" s="32">
        <f t="shared" si="1"/>
        <v>86.745796241345204</v>
      </c>
      <c r="I15" s="31">
        <v>906</v>
      </c>
      <c r="J15" s="32">
        <f t="shared" si="2"/>
        <v>93.402061855670098</v>
      </c>
      <c r="K15" s="31">
        <f t="shared" si="3"/>
        <v>1783</v>
      </c>
      <c r="L15" s="32">
        <f t="shared" si="4"/>
        <v>90.005047955577993</v>
      </c>
      <c r="M15" s="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.9" customHeight="1" x14ac:dyDescent="0.3">
      <c r="A16" s="33"/>
      <c r="B16" s="34"/>
      <c r="C16" s="30" t="s">
        <v>18</v>
      </c>
      <c r="D16" s="31">
        <v>613</v>
      </c>
      <c r="E16" s="31">
        <v>668</v>
      </c>
      <c r="F16" s="31">
        <f t="shared" si="0"/>
        <v>1281</v>
      </c>
      <c r="G16" s="31">
        <v>561</v>
      </c>
      <c r="H16" s="32">
        <f t="shared" si="1"/>
        <v>91.517128874388249</v>
      </c>
      <c r="I16" s="31">
        <v>628</v>
      </c>
      <c r="J16" s="32">
        <f t="shared" si="2"/>
        <v>94.011976047904184</v>
      </c>
      <c r="K16" s="31">
        <f t="shared" si="3"/>
        <v>1189</v>
      </c>
      <c r="L16" s="32">
        <f t="shared" si="4"/>
        <v>92.818110850897739</v>
      </c>
      <c r="M16" s="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9" customHeight="1" x14ac:dyDescent="0.3">
      <c r="A17" s="37">
        <v>3</v>
      </c>
      <c r="B17" s="38" t="s">
        <v>19</v>
      </c>
      <c r="C17" s="30" t="s">
        <v>20</v>
      </c>
      <c r="D17" s="31">
        <v>4113</v>
      </c>
      <c r="E17" s="31">
        <v>3676</v>
      </c>
      <c r="F17" s="31">
        <f t="shared" si="0"/>
        <v>7789</v>
      </c>
      <c r="G17" s="31">
        <v>352</v>
      </c>
      <c r="H17" s="32">
        <f t="shared" si="1"/>
        <v>8.5582300024313156</v>
      </c>
      <c r="I17" s="31">
        <v>604</v>
      </c>
      <c r="J17" s="32">
        <f t="shared" si="2"/>
        <v>16.430903155603918</v>
      </c>
      <c r="K17" s="31">
        <f t="shared" si="3"/>
        <v>956</v>
      </c>
      <c r="L17" s="32">
        <f t="shared" si="4"/>
        <v>12.273719347798178</v>
      </c>
      <c r="M17" s="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9" customHeight="1" x14ac:dyDescent="0.3">
      <c r="A18" s="35">
        <v>4</v>
      </c>
      <c r="B18" s="36" t="s">
        <v>21</v>
      </c>
      <c r="C18" s="30" t="s">
        <v>21</v>
      </c>
      <c r="D18" s="31">
        <v>942</v>
      </c>
      <c r="E18" s="31">
        <v>1139</v>
      </c>
      <c r="F18" s="31">
        <f t="shared" si="0"/>
        <v>2081</v>
      </c>
      <c r="G18" s="31">
        <v>932</v>
      </c>
      <c r="H18" s="32">
        <f t="shared" si="1"/>
        <v>98.938428874734612</v>
      </c>
      <c r="I18" s="31">
        <v>1101</v>
      </c>
      <c r="J18" s="32">
        <f t="shared" si="2"/>
        <v>96.663740122914845</v>
      </c>
      <c r="K18" s="31">
        <f t="shared" si="3"/>
        <v>2033</v>
      </c>
      <c r="L18" s="32">
        <f t="shared" si="4"/>
        <v>97.693416626621826</v>
      </c>
      <c r="M18" s="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9" customHeight="1" x14ac:dyDescent="0.3">
      <c r="A19" s="28"/>
      <c r="B19" s="29"/>
      <c r="C19" s="30" t="s">
        <v>22</v>
      </c>
      <c r="D19" s="31">
        <v>204</v>
      </c>
      <c r="E19" s="31">
        <v>229</v>
      </c>
      <c r="F19" s="31">
        <f t="shared" si="0"/>
        <v>433</v>
      </c>
      <c r="G19" s="31">
        <v>180</v>
      </c>
      <c r="H19" s="32">
        <f t="shared" si="1"/>
        <v>88.235294117647058</v>
      </c>
      <c r="I19" s="31">
        <v>75</v>
      </c>
      <c r="J19" s="32">
        <f t="shared" si="2"/>
        <v>32.751091703056765</v>
      </c>
      <c r="K19" s="31">
        <f t="shared" si="3"/>
        <v>255</v>
      </c>
      <c r="L19" s="32">
        <f t="shared" si="4"/>
        <v>58.891454965357973</v>
      </c>
      <c r="M19" s="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9" customHeight="1" x14ac:dyDescent="0.3">
      <c r="A20" s="33"/>
      <c r="B20" s="34"/>
      <c r="C20" s="30" t="s">
        <v>23</v>
      </c>
      <c r="D20" s="31">
        <v>567</v>
      </c>
      <c r="E20" s="31">
        <v>792</v>
      </c>
      <c r="F20" s="31">
        <f t="shared" si="0"/>
        <v>1359</v>
      </c>
      <c r="G20" s="31">
        <v>90</v>
      </c>
      <c r="H20" s="32">
        <f t="shared" si="1"/>
        <v>15.873015873015872</v>
      </c>
      <c r="I20" s="31">
        <v>165</v>
      </c>
      <c r="J20" s="32">
        <f t="shared" si="2"/>
        <v>20.833333333333336</v>
      </c>
      <c r="K20" s="31">
        <f t="shared" si="3"/>
        <v>255</v>
      </c>
      <c r="L20" s="32">
        <f t="shared" si="4"/>
        <v>18.763796909492271</v>
      </c>
      <c r="M20" s="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9" customHeight="1" x14ac:dyDescent="0.3">
      <c r="A21" s="37">
        <v>5</v>
      </c>
      <c r="B21" s="38" t="s">
        <v>24</v>
      </c>
      <c r="C21" s="30" t="s">
        <v>24</v>
      </c>
      <c r="D21" s="31">
        <v>694</v>
      </c>
      <c r="E21" s="31">
        <v>1031</v>
      </c>
      <c r="F21" s="31">
        <f t="shared" si="0"/>
        <v>1725</v>
      </c>
      <c r="G21" s="31">
        <v>631</v>
      </c>
      <c r="H21" s="32">
        <f t="shared" si="1"/>
        <v>90.922190201729109</v>
      </c>
      <c r="I21" s="31">
        <v>1001</v>
      </c>
      <c r="J21" s="32">
        <f t="shared" si="2"/>
        <v>97.090203685741997</v>
      </c>
      <c r="K21" s="31">
        <f t="shared" si="3"/>
        <v>1632</v>
      </c>
      <c r="L21" s="32">
        <f t="shared" si="4"/>
        <v>94.608695652173907</v>
      </c>
      <c r="M21" s="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9" customHeight="1" x14ac:dyDescent="0.3">
      <c r="A22" s="35">
        <v>6</v>
      </c>
      <c r="B22" s="36" t="s">
        <v>25</v>
      </c>
      <c r="C22" s="30" t="s">
        <v>25</v>
      </c>
      <c r="D22" s="31">
        <v>474</v>
      </c>
      <c r="E22" s="31">
        <v>790</v>
      </c>
      <c r="F22" s="31">
        <f t="shared" si="0"/>
        <v>1264</v>
      </c>
      <c r="G22" s="31">
        <v>545</v>
      </c>
      <c r="H22" s="32">
        <f t="shared" si="1"/>
        <v>114.9789029535865</v>
      </c>
      <c r="I22" s="31">
        <v>908</v>
      </c>
      <c r="J22" s="32">
        <f t="shared" si="2"/>
        <v>114.93670886075948</v>
      </c>
      <c r="K22" s="31">
        <f t="shared" si="3"/>
        <v>1453</v>
      </c>
      <c r="L22" s="32">
        <f t="shared" si="4"/>
        <v>114.95253164556962</v>
      </c>
      <c r="M22" s="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9" customHeight="1" x14ac:dyDescent="0.3">
      <c r="A23" s="33"/>
      <c r="B23" s="34"/>
      <c r="C23" s="30" t="s">
        <v>26</v>
      </c>
      <c r="D23" s="31">
        <v>577</v>
      </c>
      <c r="E23" s="31">
        <v>709</v>
      </c>
      <c r="F23" s="31">
        <f t="shared" si="0"/>
        <v>1286</v>
      </c>
      <c r="G23" s="31">
        <v>326</v>
      </c>
      <c r="H23" s="32">
        <f t="shared" si="1"/>
        <v>56.499133448873486</v>
      </c>
      <c r="I23" s="31">
        <v>780</v>
      </c>
      <c r="J23" s="32">
        <f t="shared" si="2"/>
        <v>110.01410437235543</v>
      </c>
      <c r="K23" s="31">
        <f t="shared" si="3"/>
        <v>1106</v>
      </c>
      <c r="L23" s="32">
        <f t="shared" si="4"/>
        <v>86.00311041990669</v>
      </c>
      <c r="M23" s="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9" customHeight="1" x14ac:dyDescent="0.3">
      <c r="A24" s="35">
        <v>7</v>
      </c>
      <c r="B24" s="36" t="s">
        <v>27</v>
      </c>
      <c r="C24" s="30" t="s">
        <v>27</v>
      </c>
      <c r="D24" s="31">
        <v>931</v>
      </c>
      <c r="E24" s="31">
        <v>1337</v>
      </c>
      <c r="F24" s="31">
        <f t="shared" si="0"/>
        <v>2268</v>
      </c>
      <c r="G24" s="31">
        <v>769</v>
      </c>
      <c r="H24" s="32">
        <f t="shared" si="1"/>
        <v>82.599355531686356</v>
      </c>
      <c r="I24" s="31">
        <v>916</v>
      </c>
      <c r="J24" s="32">
        <f t="shared" si="2"/>
        <v>68.51159311892296</v>
      </c>
      <c r="K24" s="31">
        <f t="shared" si="3"/>
        <v>1685</v>
      </c>
      <c r="L24" s="32">
        <f t="shared" si="4"/>
        <v>74.294532627865962</v>
      </c>
      <c r="M24" s="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9" customHeight="1" x14ac:dyDescent="0.3">
      <c r="A25" s="33"/>
      <c r="B25" s="34"/>
      <c r="C25" s="30" t="s">
        <v>28</v>
      </c>
      <c r="D25" s="31">
        <v>603</v>
      </c>
      <c r="E25" s="31">
        <v>611</v>
      </c>
      <c r="F25" s="31">
        <f t="shared" si="0"/>
        <v>1214</v>
      </c>
      <c r="G25" s="31">
        <v>312</v>
      </c>
      <c r="H25" s="32">
        <f t="shared" si="1"/>
        <v>51.741293532338304</v>
      </c>
      <c r="I25" s="31">
        <v>625</v>
      </c>
      <c r="J25" s="32">
        <f t="shared" si="2"/>
        <v>102.29132569558101</v>
      </c>
      <c r="K25" s="31">
        <f t="shared" si="3"/>
        <v>937</v>
      </c>
      <c r="L25" s="32">
        <f t="shared" si="4"/>
        <v>77.182866556836899</v>
      </c>
      <c r="M25" s="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9" customHeight="1" x14ac:dyDescent="0.3">
      <c r="A26" s="35">
        <v>8</v>
      </c>
      <c r="B26" s="36" t="s">
        <v>29</v>
      </c>
      <c r="C26" s="30" t="s">
        <v>29</v>
      </c>
      <c r="D26" s="31">
        <v>1038</v>
      </c>
      <c r="E26" s="31">
        <v>1056</v>
      </c>
      <c r="F26" s="31">
        <f t="shared" si="0"/>
        <v>2094</v>
      </c>
      <c r="G26" s="31">
        <v>327</v>
      </c>
      <c r="H26" s="32">
        <f t="shared" si="1"/>
        <v>31.502890173410403</v>
      </c>
      <c r="I26" s="31">
        <v>725</v>
      </c>
      <c r="J26" s="32">
        <f t="shared" si="2"/>
        <v>68.655303030303031</v>
      </c>
      <c r="K26" s="31">
        <f t="shared" si="3"/>
        <v>1052</v>
      </c>
      <c r="L26" s="32">
        <f t="shared" si="4"/>
        <v>50.238777459407835</v>
      </c>
      <c r="M26" s="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.9" customHeight="1" x14ac:dyDescent="0.3">
      <c r="A27" s="28"/>
      <c r="B27" s="29"/>
      <c r="C27" s="30" t="s">
        <v>30</v>
      </c>
      <c r="D27" s="31">
        <v>899</v>
      </c>
      <c r="E27" s="31">
        <v>1017</v>
      </c>
      <c r="F27" s="31">
        <f t="shared" si="0"/>
        <v>1916</v>
      </c>
      <c r="G27" s="31">
        <v>318</v>
      </c>
      <c r="H27" s="32">
        <f t="shared" si="1"/>
        <v>35.372636262513907</v>
      </c>
      <c r="I27" s="31">
        <v>648</v>
      </c>
      <c r="J27" s="32">
        <f t="shared" si="2"/>
        <v>63.716814159292035</v>
      </c>
      <c r="K27" s="31">
        <f t="shared" si="3"/>
        <v>966</v>
      </c>
      <c r="L27" s="32">
        <f t="shared" si="4"/>
        <v>50.417536534446761</v>
      </c>
      <c r="M27" s="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9" customHeight="1" x14ac:dyDescent="0.3">
      <c r="A28" s="33"/>
      <c r="B28" s="34"/>
      <c r="C28" s="30" t="s">
        <v>31</v>
      </c>
      <c r="D28" s="31">
        <v>537</v>
      </c>
      <c r="E28" s="31">
        <v>649</v>
      </c>
      <c r="F28" s="31">
        <f t="shared" si="0"/>
        <v>1186</v>
      </c>
      <c r="G28" s="31">
        <v>475</v>
      </c>
      <c r="H28" s="32">
        <f t="shared" si="1"/>
        <v>88.454376163873377</v>
      </c>
      <c r="I28" s="31">
        <v>462</v>
      </c>
      <c r="J28" s="32">
        <f t="shared" si="2"/>
        <v>71.186440677966104</v>
      </c>
      <c r="K28" s="31">
        <f t="shared" si="3"/>
        <v>937</v>
      </c>
      <c r="L28" s="32">
        <f t="shared" si="4"/>
        <v>79.005059021922435</v>
      </c>
      <c r="M28" s="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9" customHeight="1" x14ac:dyDescent="0.3">
      <c r="A29" s="35">
        <v>9</v>
      </c>
      <c r="B29" s="36" t="s">
        <v>32</v>
      </c>
      <c r="C29" s="30" t="s">
        <v>33</v>
      </c>
      <c r="D29" s="31">
        <v>1811</v>
      </c>
      <c r="E29" s="31">
        <v>541</v>
      </c>
      <c r="F29" s="31">
        <f t="shared" si="0"/>
        <v>2352</v>
      </c>
      <c r="G29" s="31">
        <v>323</v>
      </c>
      <c r="H29" s="32">
        <f t="shared" si="1"/>
        <v>17.835450027609056</v>
      </c>
      <c r="I29" s="31">
        <v>293</v>
      </c>
      <c r="J29" s="32">
        <f t="shared" si="2"/>
        <v>54.158964879852121</v>
      </c>
      <c r="K29" s="31">
        <f t="shared" si="3"/>
        <v>616</v>
      </c>
      <c r="L29" s="32">
        <f t="shared" si="4"/>
        <v>26.190476190476193</v>
      </c>
      <c r="M29" s="9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9" customHeight="1" x14ac:dyDescent="0.3">
      <c r="A30" s="28"/>
      <c r="B30" s="29"/>
      <c r="C30" s="30" t="s">
        <v>34</v>
      </c>
      <c r="D30" s="31">
        <v>806</v>
      </c>
      <c r="E30" s="31">
        <v>836</v>
      </c>
      <c r="F30" s="31">
        <f t="shared" si="0"/>
        <v>1642</v>
      </c>
      <c r="G30" s="31">
        <v>369</v>
      </c>
      <c r="H30" s="32">
        <f t="shared" si="1"/>
        <v>45.78163771712159</v>
      </c>
      <c r="I30" s="31">
        <v>611</v>
      </c>
      <c r="J30" s="32">
        <f t="shared" si="2"/>
        <v>73.086124401913878</v>
      </c>
      <c r="K30" s="31">
        <f t="shared" si="3"/>
        <v>980</v>
      </c>
      <c r="L30" s="32">
        <f t="shared" si="4"/>
        <v>59.683313032886723</v>
      </c>
      <c r="M30" s="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9" customHeight="1" x14ac:dyDescent="0.3">
      <c r="A31" s="39"/>
      <c r="B31" s="40"/>
      <c r="C31" s="30" t="s">
        <v>35</v>
      </c>
      <c r="D31" s="31">
        <v>1058</v>
      </c>
      <c r="E31" s="31">
        <v>1108</v>
      </c>
      <c r="F31" s="31">
        <f t="shared" si="0"/>
        <v>2166</v>
      </c>
      <c r="G31" s="31">
        <v>504</v>
      </c>
      <c r="H31" s="32">
        <f t="shared" si="1"/>
        <v>47.637051039697539</v>
      </c>
      <c r="I31" s="31">
        <v>744</v>
      </c>
      <c r="J31" s="32">
        <f t="shared" si="2"/>
        <v>67.148014440433215</v>
      </c>
      <c r="K31" s="31">
        <f t="shared" si="3"/>
        <v>1248</v>
      </c>
      <c r="L31" s="32">
        <f t="shared" si="4"/>
        <v>57.61772853185596</v>
      </c>
      <c r="M31" s="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9" customHeight="1" x14ac:dyDescent="0.3">
      <c r="A32" s="35">
        <v>10</v>
      </c>
      <c r="B32" s="36" t="s">
        <v>36</v>
      </c>
      <c r="C32" s="41" t="s">
        <v>37</v>
      </c>
      <c r="D32" s="31">
        <v>2210</v>
      </c>
      <c r="E32" s="31">
        <v>2773</v>
      </c>
      <c r="F32" s="31">
        <f t="shared" si="0"/>
        <v>4983</v>
      </c>
      <c r="G32" s="31">
        <v>167</v>
      </c>
      <c r="H32" s="32">
        <f t="shared" si="1"/>
        <v>7.5565610859728505</v>
      </c>
      <c r="I32" s="31">
        <v>604</v>
      </c>
      <c r="J32" s="32">
        <f t="shared" si="2"/>
        <v>21.781464118283449</v>
      </c>
      <c r="K32" s="31">
        <f t="shared" si="3"/>
        <v>771</v>
      </c>
      <c r="L32" s="32">
        <f t="shared" si="4"/>
        <v>15.47260686333534</v>
      </c>
      <c r="M32" s="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.9" customHeight="1" thickBot="1" x14ac:dyDescent="0.35">
      <c r="A33" s="42" t="s">
        <v>38</v>
      </c>
      <c r="B33" s="43"/>
      <c r="C33" s="44"/>
      <c r="D33" s="45">
        <f>SUM(D12:D32)</f>
        <v>22805</v>
      </c>
      <c r="E33" s="45">
        <f>SUM(E12:E32)</f>
        <v>23782</v>
      </c>
      <c r="F33" s="45">
        <f>SUM(F12:F32)</f>
        <v>46587</v>
      </c>
      <c r="G33" s="45">
        <f>SUM(G12:G32)</f>
        <v>10324</v>
      </c>
      <c r="H33" s="46">
        <f>G33/D33*100</f>
        <v>45.270773953080464</v>
      </c>
      <c r="I33" s="45">
        <f>SUM(I12:I32)</f>
        <v>14648</v>
      </c>
      <c r="J33" s="46">
        <f>I33/E33*100</f>
        <v>61.59280127827769</v>
      </c>
      <c r="K33" s="45">
        <f>SUM(G33,I33)</f>
        <v>24972</v>
      </c>
      <c r="L33" s="46">
        <f>K33/F33*100</f>
        <v>53.602936441496553</v>
      </c>
      <c r="M33" s="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48" t="s">
        <v>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9">
    <mergeCell ref="A3:L3"/>
    <mergeCell ref="A4:L4"/>
    <mergeCell ref="A5:L5"/>
    <mergeCell ref="A7:A10"/>
    <mergeCell ref="B7:B10"/>
    <mergeCell ref="C7:C10"/>
    <mergeCell ref="D7:L8"/>
    <mergeCell ref="D9:F9"/>
    <mergeCell ref="G9:L9"/>
  </mergeCells>
  <printOptions horizontalCentered="1"/>
  <pageMargins left="0.49" right="0.26" top="0.52" bottom="0.44" header="0" footer="0"/>
  <pageSetup paperSize="9" scale="7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2024-10-16T02:05:15Z</dcterms:created>
  <dcterms:modified xsi:type="dcterms:W3CDTF">2024-10-16T02:05:38Z</dcterms:modified>
</cp:coreProperties>
</file>