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firstSheet="1" activeTab="3"/>
  </bookViews>
  <sheets>
    <sheet name="Data BUMDes (4)" sheetId="16" state="hidden" r:id="rId1"/>
    <sheet name="SBH &amp; Usaha" sheetId="12" r:id="rId2"/>
    <sheet name="Rekap" sheetId="9" r:id="rId3"/>
    <sheet name="Data BUMDes" sheetId="10" r:id="rId4"/>
    <sheet name="Master Data" sheetId="14" state="hidden" r:id="rId5"/>
    <sheet name="BUMDes BULUKUMBA " sheetId="5" state="hidden" r:id="rId6"/>
    <sheet name="Bumdes" sheetId="4" state="hidden" r:id="rId7"/>
    <sheet name="Daftar" sheetId="3" state="hidden" r:id="rId8"/>
  </sheets>
  <externalReferences>
    <externalReference r:id="rId9"/>
    <externalReference r:id="rId10"/>
  </externalReferences>
  <definedNames>
    <definedName name="_xlnm._FilterDatabase" localSheetId="3" hidden="1">'Data BUMDes'!$D$6:$D$9</definedName>
    <definedName name="_xlnm._FilterDatabase" localSheetId="0" hidden="1">'Data BUMDes (4)'!$C$4:$C$294</definedName>
    <definedName name="_xlnm._FilterDatabase" localSheetId="4" hidden="1">'Master Data'!$B$1:$C$403</definedName>
    <definedName name="_xlnm._FilterDatabase" localSheetId="2" hidden="1">Rekap!$B$3:$K$124</definedName>
    <definedName name="_xlnm._FilterDatabase" localSheetId="1" hidden="1">'SBH &amp; Usaha'!$B$4:$I$114</definedName>
    <definedName name="bb">'[1]Data Master'!$C$22:$C$25</definedName>
    <definedName name="bl">'[1]Data Master'!$C$61:$C$75</definedName>
    <definedName name="bmd">'[2]BUMDes LPJ Rinci'!$D$5:$E$113</definedName>
    <definedName name="bt">'[1]Data Master'!$C$26:$C$38</definedName>
    <definedName name="BUMDES">'[1]Data Master'!$E$4:$G$112</definedName>
    <definedName name="gt">'[1]Data Master'!$C$4:$C$21</definedName>
    <definedName name="hr">'[1]Data Master'!$C$39:$C$43</definedName>
    <definedName name="kd">'[1]Data Master'!$C$76:$C$86</definedName>
    <definedName name="Kec">'[1]Data Master'!$B$4:$B$13</definedName>
    <definedName name="kj">'[1]Data Master'!$C$44:$C$60</definedName>
    <definedName name="ktp">'[1]PM KETAPANG 20%'!$D$6:$G$114</definedName>
    <definedName name="lamp">[2]Sumber!$AB$6:$AF$91</definedName>
    <definedName name="legal">'SBH &amp; Usaha'!$D$6:$J$114</definedName>
    <definedName name="Modal">'Data BUMDes (4)'!$C$7:$K$294</definedName>
    <definedName name="nAMA">'[1]Data Master'!$C$4:$E$112</definedName>
    <definedName name="PaguAdd">'[1]Data Master'!$C$4:$D$112</definedName>
    <definedName name="perdes">'[1]BUMDes KetaPang'!$E$5:$K$113</definedName>
    <definedName name="_xlnm.Print_Area" localSheetId="6">Bumdes!$A$1:$AK$62</definedName>
    <definedName name="_xlnm.Print_Area" localSheetId="5">'BUMDes BULUKUMBA '!$A$1:$N$130</definedName>
    <definedName name="_xlnm.Print_Area" localSheetId="7">Daftar!$A$1:$G$126</definedName>
    <definedName name="_xlnm.Print_Area" localSheetId="3">'Data BUMDes'!$A$1:$L$919</definedName>
    <definedName name="_xlnm.Print_Area" localSheetId="2">Rekap!$A$1:$L$125</definedName>
    <definedName name="_xlnm.Print_Area" localSheetId="1">'SBH &amp; Usaha'!$A$1:$O$114</definedName>
    <definedName name="_xlnm.Print_Titles" localSheetId="7">Daftar!$4:$5</definedName>
    <definedName name="_xlnm.Print_Titles" localSheetId="3">'Data BUMDes'!$5:$6</definedName>
    <definedName name="_xlnm.Print_Titles" localSheetId="0">'Data BUMDes (4)'!#REF!</definedName>
    <definedName name="_xlnm.Print_Titles" localSheetId="4">'Master Data'!#REF!</definedName>
    <definedName name="_xlnm.Print_Titles" localSheetId="2">Rekap!$3:$3</definedName>
    <definedName name="_xlnm.Print_Titles" localSheetId="1">'SBH &amp; Usaha'!$4:$5</definedName>
    <definedName name="ra">'[1]Data Master'!$C$99:$C$112</definedName>
    <definedName name="SBH" localSheetId="3">'Data BUMDes'!#REF!</definedName>
    <definedName name="SBH" localSheetId="0">'Data BUMDes (4)'!$C$7:$D$291</definedName>
    <definedName name="SBH" localSheetId="4">'Master Data'!$B$2:$D$398</definedName>
    <definedName name="SBH" localSheetId="1">'SBH &amp; Usaha'!$B$6:$I$114</definedName>
    <definedName name="SBH">#REF!</definedName>
    <definedName name="ul">'[1]Data Master'!$C$87:$C$98</definedName>
    <definedName name="usaha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2" l="1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F469" i="10"/>
  <c r="H469" i="10"/>
  <c r="J469" i="10"/>
  <c r="F917" i="10"/>
  <c r="F909" i="10"/>
  <c r="F900" i="10"/>
  <c r="J900" i="10"/>
  <c r="F890" i="10"/>
  <c r="J890" i="10"/>
  <c r="H890" i="10"/>
  <c r="H879" i="10"/>
  <c r="J879" i="10"/>
  <c r="F879" i="10"/>
  <c r="F875" i="10"/>
  <c r="F867" i="10"/>
  <c r="J917" i="10"/>
  <c r="J909" i="10"/>
  <c r="J875" i="10"/>
  <c r="J867" i="10"/>
  <c r="H917" i="10"/>
  <c r="H909" i="10"/>
  <c r="H900" i="10"/>
  <c r="H875" i="10"/>
  <c r="H867" i="10"/>
  <c r="J858" i="10"/>
  <c r="F858" i="10"/>
  <c r="H858" i="10"/>
  <c r="J848" i="10"/>
  <c r="F848" i="10"/>
  <c r="H848" i="10"/>
  <c r="J836" i="10"/>
  <c r="J838" i="10" s="1"/>
  <c r="H838" i="10"/>
  <c r="F838" i="10"/>
  <c r="F828" i="10"/>
  <c r="J828" i="10"/>
  <c r="H828" i="10"/>
  <c r="F817" i="10"/>
  <c r="J817" i="10"/>
  <c r="H817" i="10"/>
  <c r="J809" i="10"/>
  <c r="F809" i="10"/>
  <c r="H809" i="10"/>
  <c r="F801" i="10"/>
  <c r="J801" i="10"/>
  <c r="H801" i="10"/>
  <c r="J792" i="10"/>
  <c r="F792" i="10"/>
  <c r="H792" i="10"/>
  <c r="J784" i="10"/>
  <c r="F784" i="10"/>
  <c r="H784" i="10"/>
  <c r="F776" i="10"/>
  <c r="J776" i="10"/>
  <c r="H776" i="10"/>
  <c r="J769" i="10"/>
  <c r="H769" i="10"/>
  <c r="F769" i="10"/>
  <c r="F762" i="10"/>
  <c r="J762" i="10"/>
  <c r="H762" i="10"/>
  <c r="F755" i="10"/>
  <c r="J755" i="10"/>
  <c r="H755" i="10"/>
  <c r="J746" i="10"/>
  <c r="H746" i="10"/>
  <c r="F746" i="10"/>
  <c r="J742" i="10"/>
  <c r="H742" i="10"/>
  <c r="F742" i="10"/>
  <c r="F732" i="10"/>
  <c r="J732" i="10"/>
  <c r="H732" i="10"/>
  <c r="F724" i="10"/>
  <c r="J724" i="10"/>
  <c r="H724" i="10"/>
  <c r="F716" i="10"/>
  <c r="J716" i="10"/>
  <c r="H716" i="10"/>
  <c r="J708" i="10"/>
  <c r="F708" i="10"/>
  <c r="H708" i="10"/>
  <c r="F699" i="10"/>
  <c r="J699" i="10"/>
  <c r="H699" i="10"/>
  <c r="J690" i="10"/>
  <c r="H690" i="10"/>
  <c r="F690" i="10"/>
  <c r="F682" i="10"/>
  <c r="J682" i="10"/>
  <c r="H682" i="10"/>
  <c r="F674" i="10"/>
  <c r="H674" i="10"/>
  <c r="J674" i="10"/>
  <c r="J666" i="10"/>
  <c r="H666" i="10"/>
  <c r="F666" i="10"/>
  <c r="J656" i="10"/>
  <c r="H656" i="10"/>
  <c r="F656" i="10"/>
  <c r="J647" i="10"/>
  <c r="H647" i="10"/>
  <c r="F647" i="10"/>
  <c r="F639" i="10"/>
  <c r="J639" i="10"/>
  <c r="H639" i="10"/>
  <c r="F630" i="10"/>
  <c r="H630" i="10"/>
  <c r="J630" i="10"/>
  <c r="F622" i="10"/>
  <c r="J622" i="10"/>
  <c r="H622" i="10"/>
  <c r="J614" i="10"/>
  <c r="H614" i="10"/>
  <c r="F614" i="10"/>
  <c r="J605" i="10"/>
  <c r="H605" i="10"/>
  <c r="F605" i="10"/>
  <c r="H596" i="10"/>
  <c r="F596" i="10"/>
  <c r="J596" i="10"/>
  <c r="J588" i="10"/>
  <c r="H588" i="10"/>
  <c r="F588" i="10"/>
  <c r="J580" i="10"/>
  <c r="H580" i="10"/>
  <c r="F580" i="10"/>
  <c r="J572" i="10"/>
  <c r="H572" i="10"/>
  <c r="F572" i="10"/>
  <c r="J563" i="10"/>
  <c r="H563" i="10"/>
  <c r="F563" i="10"/>
  <c r="J555" i="10"/>
  <c r="H555" i="10"/>
  <c r="F555" i="10"/>
  <c r="H547" i="10"/>
  <c r="J547" i="10"/>
  <c r="F547" i="10"/>
  <c r="H539" i="10"/>
  <c r="J539" i="10"/>
  <c r="F539" i="10"/>
  <c r="J529" i="10"/>
  <c r="H529" i="10"/>
  <c r="F529" i="10"/>
  <c r="J520" i="10"/>
  <c r="H520" i="10"/>
  <c r="F520" i="10"/>
  <c r="J512" i="10"/>
  <c r="H512" i="10"/>
  <c r="F512" i="10"/>
  <c r="J502" i="10"/>
  <c r="H502" i="10"/>
  <c r="F502" i="10"/>
  <c r="J495" i="10"/>
  <c r="H495" i="10"/>
  <c r="F495" i="10"/>
  <c r="J487" i="10"/>
  <c r="H487" i="10"/>
  <c r="F487" i="10"/>
  <c r="J478" i="10"/>
  <c r="H478" i="10"/>
  <c r="F478" i="10"/>
  <c r="J465" i="10"/>
  <c r="H465" i="10"/>
  <c r="F465" i="10"/>
  <c r="F458" i="10"/>
  <c r="J458" i="10"/>
  <c r="H458" i="10"/>
  <c r="J450" i="10"/>
  <c r="H450" i="10"/>
  <c r="F450" i="10"/>
  <c r="J442" i="10"/>
  <c r="H442" i="10"/>
  <c r="F442" i="10"/>
  <c r="J433" i="10"/>
  <c r="H433" i="10"/>
  <c r="F433" i="10"/>
  <c r="F424" i="10"/>
  <c r="J424" i="10"/>
  <c r="H424" i="10"/>
  <c r="J416" i="10"/>
  <c r="H416" i="10"/>
  <c r="F416" i="10"/>
  <c r="J399" i="10"/>
  <c r="H399" i="10"/>
  <c r="F399" i="10"/>
  <c r="J408" i="10"/>
  <c r="H408" i="10"/>
  <c r="F408" i="10"/>
  <c r="F390" i="10"/>
  <c r="J390" i="10"/>
  <c r="H390" i="10"/>
  <c r="J382" i="10"/>
  <c r="H382" i="10"/>
  <c r="F382" i="10"/>
  <c r="J374" i="10"/>
  <c r="H374" i="10"/>
  <c r="F374" i="10"/>
  <c r="J365" i="10"/>
  <c r="F365" i="10"/>
  <c r="H365" i="10"/>
  <c r="F357" i="10"/>
  <c r="J357" i="10"/>
  <c r="H357" i="10"/>
  <c r="J348" i="10"/>
  <c r="F348" i="10"/>
  <c r="H348" i="10"/>
  <c r="J339" i="10"/>
  <c r="F339" i="10"/>
  <c r="H339" i="10"/>
  <c r="J331" i="10"/>
  <c r="F331" i="10"/>
  <c r="H331" i="10"/>
  <c r="J323" i="10"/>
  <c r="F323" i="10"/>
  <c r="H323" i="10"/>
  <c r="F315" i="10"/>
  <c r="H315" i="10"/>
  <c r="J315" i="10"/>
  <c r="J306" i="10"/>
  <c r="F306" i="10"/>
  <c r="H306" i="10"/>
  <c r="J297" i="10"/>
  <c r="H297" i="10"/>
  <c r="F297" i="10"/>
  <c r="J289" i="10"/>
  <c r="H289" i="10"/>
  <c r="F289" i="10"/>
  <c r="J281" i="10"/>
  <c r="H281" i="10"/>
  <c r="F281" i="10"/>
  <c r="J273" i="10"/>
  <c r="H273" i="10"/>
  <c r="F273" i="10"/>
  <c r="J264" i="10"/>
  <c r="H264" i="10"/>
  <c r="F264" i="10"/>
  <c r="J255" i="10"/>
  <c r="H255" i="10"/>
  <c r="F255" i="10"/>
  <c r="J247" i="10"/>
  <c r="H247" i="10"/>
  <c r="F247" i="10"/>
  <c r="J239" i="10"/>
  <c r="H239" i="10"/>
  <c r="F239" i="10"/>
  <c r="J230" i="10"/>
  <c r="H230" i="10"/>
  <c r="F230" i="10"/>
  <c r="H221" i="10"/>
  <c r="J221" i="10"/>
  <c r="F221" i="10"/>
  <c r="J213" i="10"/>
  <c r="H213" i="10"/>
  <c r="F213" i="10"/>
  <c r="F204" i="10"/>
  <c r="H204" i="10"/>
  <c r="J204" i="10"/>
  <c r="J197" i="10"/>
  <c r="H197" i="10"/>
  <c r="F197" i="10"/>
  <c r="F187" i="10"/>
  <c r="H187" i="10"/>
  <c r="J187" i="10"/>
  <c r="F178" i="10"/>
  <c r="H178" i="10"/>
  <c r="J178" i="10"/>
  <c r="F169" i="10"/>
  <c r="H169" i="10"/>
  <c r="J169" i="10"/>
  <c r="J162" i="10"/>
  <c r="H162" i="10"/>
  <c r="F162" i="10"/>
  <c r="J153" i="10"/>
  <c r="H153" i="10"/>
  <c r="F153" i="10"/>
  <c r="J145" i="10"/>
  <c r="H145" i="10"/>
  <c r="F145" i="10"/>
  <c r="J136" i="10"/>
  <c r="H136" i="10"/>
  <c r="F136" i="10"/>
  <c r="J127" i="10"/>
  <c r="H127" i="10"/>
  <c r="F127" i="10"/>
  <c r="J118" i="10"/>
  <c r="H118" i="10"/>
  <c r="F118" i="10"/>
  <c r="J109" i="10"/>
  <c r="H109" i="10"/>
  <c r="F109" i="10"/>
  <c r="J101" i="10"/>
  <c r="H101" i="10"/>
  <c r="F101" i="10"/>
  <c r="J91" i="10"/>
  <c r="H91" i="10"/>
  <c r="F91" i="10"/>
  <c r="J84" i="10"/>
  <c r="H84" i="10"/>
  <c r="F84" i="10"/>
  <c r="F77" i="10"/>
  <c r="H77" i="10"/>
  <c r="J77" i="10"/>
  <c r="F69" i="10"/>
  <c r="H69" i="10"/>
  <c r="J69" i="10"/>
  <c r="J62" i="10"/>
  <c r="H62" i="10"/>
  <c r="F62" i="10"/>
  <c r="J54" i="10"/>
  <c r="H54" i="10"/>
  <c r="F54" i="10"/>
  <c r="J45" i="10"/>
  <c r="H45" i="10"/>
  <c r="F45" i="10"/>
  <c r="J37" i="10"/>
  <c r="H37" i="10"/>
  <c r="F37" i="10"/>
  <c r="F29" i="10"/>
  <c r="H29" i="10"/>
  <c r="J29" i="10"/>
  <c r="J22" i="10"/>
  <c r="H22" i="10"/>
  <c r="F22" i="10"/>
  <c r="J14" i="10"/>
  <c r="H14" i="10"/>
  <c r="F14" i="10"/>
  <c r="J120" i="9" l="1"/>
  <c r="H117" i="9"/>
  <c r="H124" i="9"/>
  <c r="J124" i="9"/>
  <c r="J123" i="9"/>
  <c r="H123" i="9"/>
  <c r="J122" i="9"/>
  <c r="H122" i="9"/>
  <c r="J121" i="9"/>
  <c r="H121" i="9"/>
  <c r="H120" i="9"/>
  <c r="J119" i="9"/>
  <c r="H119" i="9"/>
  <c r="J118" i="9"/>
  <c r="H118" i="9"/>
  <c r="J117" i="9"/>
  <c r="J116" i="9"/>
  <c r="H116" i="9"/>
  <c r="J115" i="9"/>
  <c r="H115" i="9"/>
  <c r="J114" i="9"/>
  <c r="H114" i="9"/>
  <c r="J113" i="9"/>
  <c r="H113" i="9"/>
  <c r="J112" i="9"/>
  <c r="H112" i="9"/>
  <c r="J111" i="9"/>
  <c r="H111" i="9"/>
  <c r="J109" i="9"/>
  <c r="H109" i="9"/>
  <c r="J108" i="9"/>
  <c r="H108" i="9"/>
  <c r="H107" i="9"/>
  <c r="J103" i="9"/>
  <c r="J104" i="9"/>
  <c r="J105" i="9"/>
  <c r="H105" i="9"/>
  <c r="H104" i="9"/>
  <c r="H103" i="9"/>
  <c r="J102" i="9"/>
  <c r="H102" i="9"/>
  <c r="J101" i="9"/>
  <c r="H101" i="9"/>
  <c r="J100" i="9"/>
  <c r="H100" i="9"/>
  <c r="H99" i="9"/>
  <c r="J98" i="9"/>
  <c r="H98" i="9"/>
  <c r="J97" i="9"/>
  <c r="H97" i="9"/>
  <c r="J95" i="9"/>
  <c r="J94" i="9"/>
  <c r="J93" i="9"/>
  <c r="J92" i="9"/>
  <c r="J91" i="9"/>
  <c r="J90" i="9"/>
  <c r="J89" i="9"/>
  <c r="J88" i="9"/>
  <c r="J87" i="9"/>
  <c r="J86" i="9"/>
  <c r="J85" i="9"/>
  <c r="J84" i="9"/>
  <c r="H95" i="9"/>
  <c r="H94" i="9"/>
  <c r="H93" i="9"/>
  <c r="H92" i="9"/>
  <c r="H91" i="9"/>
  <c r="H90" i="9"/>
  <c r="H89" i="9"/>
  <c r="H88" i="9"/>
  <c r="H87" i="9"/>
  <c r="H86" i="9"/>
  <c r="H85" i="9"/>
  <c r="H84" i="9"/>
  <c r="J66" i="9"/>
  <c r="H66" i="9"/>
  <c r="J65" i="9"/>
  <c r="H65" i="9"/>
  <c r="J64" i="9"/>
  <c r="H64" i="9"/>
  <c r="J63" i="9"/>
  <c r="H63" i="9"/>
  <c r="J62" i="9"/>
  <c r="H62" i="9"/>
  <c r="J60" i="9"/>
  <c r="J59" i="9"/>
  <c r="J58" i="9"/>
  <c r="J57" i="9"/>
  <c r="J56" i="9"/>
  <c r="J55" i="9"/>
  <c r="J53" i="9"/>
  <c r="J52" i="9"/>
  <c r="J51" i="9"/>
  <c r="J50" i="9"/>
  <c r="J49" i="9"/>
  <c r="J61" i="9"/>
  <c r="H61" i="9"/>
  <c r="H60" i="9"/>
  <c r="H59" i="9"/>
  <c r="H57" i="9"/>
  <c r="H58" i="9"/>
  <c r="H56" i="9"/>
  <c r="H55" i="9"/>
  <c r="H53" i="9"/>
  <c r="H52" i="9"/>
  <c r="H51" i="9"/>
  <c r="H50" i="9"/>
  <c r="H49" i="9"/>
  <c r="J47" i="9"/>
  <c r="H47" i="9"/>
  <c r="J46" i="9"/>
  <c r="H46" i="9"/>
  <c r="J45" i="9"/>
  <c r="H45" i="9"/>
  <c r="J44" i="9"/>
  <c r="H44" i="9"/>
  <c r="J43" i="9"/>
  <c r="H43" i="9"/>
  <c r="I41" i="9"/>
  <c r="J42" i="9"/>
  <c r="H42" i="9"/>
  <c r="J22" i="9"/>
  <c r="H22" i="9"/>
  <c r="J21" i="9"/>
  <c r="H21" i="9"/>
  <c r="J19" i="9"/>
  <c r="H19" i="9"/>
  <c r="J18" i="9"/>
  <c r="H18" i="9"/>
  <c r="J17" i="9"/>
  <c r="H17" i="9"/>
  <c r="I23" i="9"/>
  <c r="J15" i="9"/>
  <c r="H15" i="9"/>
  <c r="J14" i="9"/>
  <c r="H14" i="9"/>
  <c r="J13" i="9"/>
  <c r="H13" i="9"/>
  <c r="I4" i="9"/>
  <c r="H11" i="9"/>
  <c r="J11" i="9"/>
  <c r="H10" i="9"/>
  <c r="J10" i="9"/>
  <c r="H9" i="9"/>
  <c r="J9" i="9"/>
  <c r="H8" i="9"/>
  <c r="J8" i="9"/>
  <c r="H7" i="9"/>
  <c r="J7" i="9"/>
  <c r="H6" i="9"/>
  <c r="J6" i="9"/>
  <c r="H5" i="9"/>
  <c r="J5" i="9"/>
  <c r="H12" i="9"/>
  <c r="J12" i="9"/>
  <c r="H110" i="9" l="1"/>
  <c r="H96" i="9"/>
  <c r="H83" i="9"/>
  <c r="H48" i="9"/>
  <c r="H41" i="9"/>
  <c r="J41" i="9"/>
  <c r="H16" i="9" l="1"/>
  <c r="J16" i="9"/>
  <c r="H20" i="9"/>
  <c r="J20" i="9"/>
  <c r="H77" i="9"/>
  <c r="J77" i="9"/>
  <c r="H73" i="9"/>
  <c r="J73" i="9"/>
  <c r="H76" i="9"/>
  <c r="J76" i="9"/>
  <c r="H74" i="9"/>
  <c r="J74" i="9"/>
  <c r="H75" i="9"/>
  <c r="J75" i="9"/>
  <c r="H69" i="9"/>
  <c r="J69" i="9"/>
  <c r="H70" i="9"/>
  <c r="J70" i="9"/>
  <c r="H81" i="9"/>
  <c r="J81" i="9"/>
  <c r="H68" i="9"/>
  <c r="J68" i="9"/>
  <c r="H79" i="9"/>
  <c r="J79" i="9"/>
  <c r="H72" i="9"/>
  <c r="J72" i="9"/>
  <c r="H82" i="9"/>
  <c r="J82" i="9"/>
  <c r="H4" i="9" l="1"/>
  <c r="J4" i="9"/>
  <c r="H71" i="9"/>
  <c r="J71" i="9"/>
  <c r="H78" i="9"/>
  <c r="J78" i="9"/>
  <c r="H40" i="9"/>
  <c r="J40" i="9"/>
  <c r="H36" i="9"/>
  <c r="J36" i="9"/>
  <c r="H34" i="9"/>
  <c r="J34" i="9"/>
  <c r="H30" i="9"/>
  <c r="J30" i="9"/>
  <c r="H29" i="9"/>
  <c r="J29" i="9"/>
  <c r="H33" i="9"/>
  <c r="J33" i="9"/>
  <c r="H39" i="9"/>
  <c r="J39" i="9"/>
  <c r="H32" i="9"/>
  <c r="J32" i="9"/>
  <c r="H37" i="9"/>
  <c r="J37" i="9"/>
  <c r="H38" i="9"/>
  <c r="J38" i="9"/>
  <c r="H35" i="9"/>
  <c r="J35" i="9"/>
  <c r="H31" i="9"/>
  <c r="J31" i="9"/>
  <c r="H27" i="9"/>
  <c r="J27" i="9"/>
  <c r="J26" i="9"/>
  <c r="H26" i="9"/>
  <c r="H24" i="9"/>
  <c r="J24" i="9"/>
  <c r="J25" i="9"/>
  <c r="H25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J110" i="9"/>
  <c r="J96" i="9"/>
  <c r="J83" i="9"/>
  <c r="J48" i="9"/>
  <c r="F24" i="9"/>
  <c r="F25" i="9"/>
  <c r="F26" i="9"/>
  <c r="F27" i="9"/>
  <c r="F29" i="9"/>
  <c r="F30" i="9"/>
  <c r="F31" i="9"/>
  <c r="F32" i="9"/>
  <c r="F33" i="9"/>
  <c r="F34" i="9"/>
  <c r="F35" i="9"/>
  <c r="F36" i="9"/>
  <c r="F37" i="9"/>
  <c r="F38" i="9"/>
  <c r="F39" i="9"/>
  <c r="F40" i="9"/>
  <c r="F42" i="9"/>
  <c r="F43" i="9"/>
  <c r="F44" i="9"/>
  <c r="F45" i="9"/>
  <c r="F46" i="9"/>
  <c r="F47" i="9"/>
  <c r="F49" i="9"/>
  <c r="F50" i="9"/>
  <c r="F51" i="9"/>
  <c r="F52" i="9"/>
  <c r="F53" i="9"/>
  <c r="F55" i="9"/>
  <c r="F56" i="9"/>
  <c r="F57" i="9"/>
  <c r="F58" i="9"/>
  <c r="F59" i="9"/>
  <c r="F60" i="9"/>
  <c r="F61" i="9"/>
  <c r="F62" i="9"/>
  <c r="F63" i="9"/>
  <c r="F64" i="9"/>
  <c r="F65" i="9"/>
  <c r="F66" i="9"/>
  <c r="F68" i="9"/>
  <c r="F69" i="9"/>
  <c r="F70" i="9"/>
  <c r="F71" i="9"/>
  <c r="F72" i="9"/>
  <c r="F73" i="9"/>
  <c r="F74" i="9"/>
  <c r="F75" i="9"/>
  <c r="F76" i="9"/>
  <c r="F77" i="9"/>
  <c r="F78" i="9"/>
  <c r="F79" i="9"/>
  <c r="F81" i="9"/>
  <c r="F82" i="9"/>
  <c r="F84" i="9"/>
  <c r="F85" i="9"/>
  <c r="F86" i="9"/>
  <c r="F87" i="9"/>
  <c r="F88" i="9"/>
  <c r="F89" i="9"/>
  <c r="F90" i="9"/>
  <c r="F91" i="9"/>
  <c r="F92" i="9"/>
  <c r="F93" i="9"/>
  <c r="F94" i="9"/>
  <c r="F95" i="9"/>
  <c r="F97" i="9"/>
  <c r="F98" i="9"/>
  <c r="F99" i="9"/>
  <c r="F100" i="9"/>
  <c r="F101" i="9"/>
  <c r="F102" i="9"/>
  <c r="F103" i="9"/>
  <c r="F104" i="9"/>
  <c r="F105" i="9"/>
  <c r="F107" i="9"/>
  <c r="F108" i="9"/>
  <c r="F109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H67" i="9" l="1"/>
  <c r="F4" i="9"/>
  <c r="F96" i="9"/>
  <c r="F41" i="9"/>
  <c r="F23" i="9"/>
  <c r="F67" i="9"/>
  <c r="F110" i="9"/>
  <c r="F83" i="9"/>
  <c r="F28" i="9"/>
  <c r="F48" i="9"/>
  <c r="H23" i="9"/>
  <c r="J23" i="9"/>
  <c r="J67" i="9"/>
  <c r="J28" i="9"/>
  <c r="H28" i="9"/>
  <c r="F118" i="5" l="1"/>
  <c r="R52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</calcChain>
</file>

<file path=xl/sharedStrings.xml><?xml version="1.0" encoding="utf-8"?>
<sst xmlns="http://schemas.openxmlformats.org/spreadsheetml/2006/main" count="4620" uniqueCount="1137">
  <si>
    <t>BIALO</t>
  </si>
  <si>
    <t>BUMDes Melati BIALO</t>
  </si>
  <si>
    <t>BONTOMACINNA</t>
  </si>
  <si>
    <t>BUMDes Bukit Simpatik BONTOMACINNA</t>
  </si>
  <si>
    <t>GATTARENG</t>
  </si>
  <si>
    <t>BUMDes Al Amanah GATTARENG</t>
  </si>
  <si>
    <t>DAMPANG</t>
  </si>
  <si>
    <t>BUMDes Dampang Sejahtera DAMPANG</t>
  </si>
  <si>
    <t>BONTOSUNGGU</t>
  </si>
  <si>
    <t>BUMDes BONTOSUNGGU HARAPAN BONTOSUNGGU</t>
  </si>
  <si>
    <t>PALAMBARAE</t>
  </si>
  <si>
    <t>BUMDes Bandar Jaya PALAMBARAE</t>
  </si>
  <si>
    <t>BONTONYELENG</t>
  </si>
  <si>
    <t>BUMDes balagana BONTONYELENG</t>
  </si>
  <si>
    <t>BENTENG MALEWANG</t>
  </si>
  <si>
    <t>BUMDes Benteng Mandiri BENTENG MALEWANG</t>
  </si>
  <si>
    <t>PADANG</t>
  </si>
  <si>
    <t>BUMDes Buwung Pitue PADANG</t>
  </si>
  <si>
    <t>BONTORAJA</t>
  </si>
  <si>
    <t>BUMDes Samaturue BONTORAJA</t>
  </si>
  <si>
    <t>PAENRE LOMPOE</t>
  </si>
  <si>
    <t>BUMDes Adil Sejahtera PAENRE LOMPOE</t>
  </si>
  <si>
    <t>BENTENG GATTARENG</t>
  </si>
  <si>
    <t>BUMDes SEHATI BENTENG GATTARENG</t>
  </si>
  <si>
    <t>BUKIT HARAPAN</t>
  </si>
  <si>
    <t>BUMDes Bukit Sejahtera BUKIT HARAPAN</t>
  </si>
  <si>
    <t>POLEWALI</t>
  </si>
  <si>
    <t>BUMDes Polewali Sejahtera POLEWALI</t>
  </si>
  <si>
    <t>BONTOMASILA</t>
  </si>
  <si>
    <t>BUMDes Cipta Mandiri BONTOMASILA</t>
  </si>
  <si>
    <t>BAROMBONG</t>
  </si>
  <si>
    <t>BUMDes Silondaeng BAROMBONG</t>
  </si>
  <si>
    <t>BUKIT TINGGI</t>
  </si>
  <si>
    <t>BUMDes Bukit Tinggi BUKIT TINGGI</t>
  </si>
  <si>
    <t>TACCORONG</t>
  </si>
  <si>
    <t>BUMDes Pelita Harapan TACCORONG</t>
  </si>
  <si>
    <t>BIRA</t>
  </si>
  <si>
    <t>BUMDes BERDAYA BIRA</t>
  </si>
  <si>
    <t>ARA</t>
  </si>
  <si>
    <t>BUMDes APPARALANG ARA</t>
  </si>
  <si>
    <t>DARUBIAH</t>
  </si>
  <si>
    <t>BUMDes BONTOSAILE DARUBIAH</t>
  </si>
  <si>
    <t>LEMBANNA</t>
  </si>
  <si>
    <t>BUMDes MANDALA LEMBANNA</t>
  </si>
  <si>
    <t>DWITIRO</t>
  </si>
  <si>
    <t>BUMDes BERJASA SEJAHTERA DWITIRO</t>
  </si>
  <si>
    <t>TRITIRO</t>
  </si>
  <si>
    <t>BUMDes TERAS PATTOPO TRITIRO</t>
  </si>
  <si>
    <t>BATANG</t>
  </si>
  <si>
    <t>BUMDes ANDI MAPPANGANRO BATANG</t>
  </si>
  <si>
    <t>BONTOTANGNGA</t>
  </si>
  <si>
    <t>BUMDes RAJAWALI BONTOTANGNGA</t>
  </si>
  <si>
    <t>CARAMMING</t>
  </si>
  <si>
    <t>BUMDes JULU PAMAI CARAMMING</t>
  </si>
  <si>
    <t>TAMALANREA</t>
  </si>
  <si>
    <t>BUMDes PAULAMBUSU TIROTAMA TAMALANREA</t>
  </si>
  <si>
    <t>BONTOBARUA</t>
  </si>
  <si>
    <t>BUMDes LEMO SIBATU BONTOBARUA</t>
  </si>
  <si>
    <t>PAKUBALAHO</t>
  </si>
  <si>
    <t>BUMDes SUKA JAYA PAKUBALAHO</t>
  </si>
  <si>
    <t>BONTOMARANNU</t>
  </si>
  <si>
    <t>BUMDes KITA BONTOMARANNU</t>
  </si>
  <si>
    <t>BONTOBULAENG</t>
  </si>
  <si>
    <t>BUMDes BUKIT EMAS BONTOBULAENG</t>
  </si>
  <si>
    <t>BUHUNG BUNDANG</t>
  </si>
  <si>
    <t>BUMDes NIRANNUANG BUHUNG BUNDANG</t>
  </si>
  <si>
    <t>LAMANDA</t>
  </si>
  <si>
    <t>BUMDes RESKY LAMANDA</t>
  </si>
  <si>
    <t>KARASSING</t>
  </si>
  <si>
    <t>BUMDes ASSAMATURU KARASSING</t>
  </si>
  <si>
    <t>SINGA</t>
  </si>
  <si>
    <t>BUMDes PASSINGAIANG SINGA</t>
  </si>
  <si>
    <t>GUNTURU</t>
  </si>
  <si>
    <t>BUMDes PASSITURUKAN GUNTURU</t>
  </si>
  <si>
    <t>BORONG</t>
  </si>
  <si>
    <t>BUMDes Usaha Bersama BORONG</t>
  </si>
  <si>
    <t>TUGONDENG</t>
  </si>
  <si>
    <t>BUMDes SIPAKATAU TUGONDENG</t>
  </si>
  <si>
    <t>PATARO</t>
  </si>
  <si>
    <t>BUMDes SIPAKU PATARO</t>
  </si>
  <si>
    <t>TAMBANGAN</t>
  </si>
  <si>
    <t>BUMDes Moncong Buloa TAMBANGAN</t>
  </si>
  <si>
    <t>BUMDes CAHAYA ERE BULANG LEMBANNA</t>
  </si>
  <si>
    <t>POSSI TANAH</t>
  </si>
  <si>
    <t>BUMDes POSSI TANAYYA POSSI TANAH</t>
  </si>
  <si>
    <t>TANAH TOWA</t>
  </si>
  <si>
    <t>BUMDes GALLA LOMBO TANAH TOWA</t>
  </si>
  <si>
    <t>BONTOBIRAENG</t>
  </si>
  <si>
    <t>BUMDes CAHAYA BONTO BIRAENG BONTOBIRAENG</t>
  </si>
  <si>
    <t>LEMBANG</t>
  </si>
  <si>
    <t>BUMDes ANAK KARAENG KASSI BUTA LEMBANG</t>
  </si>
  <si>
    <t>BATUNILAMUNG</t>
  </si>
  <si>
    <t>BUMDes ULULEMBANG BATUNILAMUNG</t>
  </si>
  <si>
    <t>MATTOANGING</t>
  </si>
  <si>
    <t>BUMDes SINAR JAYA MATTOANGING</t>
  </si>
  <si>
    <t>MALLELENG</t>
  </si>
  <si>
    <t>BUMDes Malleleng Jaya MALLELENG</t>
  </si>
  <si>
    <t>BONTO BAJI</t>
  </si>
  <si>
    <t>BUMDes PUTRA PERINTIS BONTO BAJI</t>
  </si>
  <si>
    <t>BONTORANNU</t>
  </si>
  <si>
    <t>BUMDes Mappasunggu BONTORANNU</t>
  </si>
  <si>
    <t>PATTIROANG</t>
  </si>
  <si>
    <t>BUMDes GALLA BANTALANG PATTIROANG</t>
  </si>
  <si>
    <t>SAPANANG</t>
  </si>
  <si>
    <t>BUMDes SAPA KALORO SAPANANG</t>
  </si>
  <si>
    <t>SANGKALA</t>
  </si>
  <si>
    <t>BUMDes BATU RAGA SANGKALA</t>
  </si>
  <si>
    <t>LEMBANG LOHE</t>
  </si>
  <si>
    <t>BUMDes SUKA MAJU LEMBANG LOHE</t>
  </si>
  <si>
    <t>LOLISANG</t>
  </si>
  <si>
    <t>BUMDes BARANI KAJANG LOLISANG</t>
  </si>
  <si>
    <t>PANTAMA</t>
  </si>
  <si>
    <t>BUMDes PANTAMA KARYA PANTAMA</t>
  </si>
  <si>
    <t>BONTO BULAENG</t>
  </si>
  <si>
    <t>BUMDes JERA LOMPOA BONTO BULAENG</t>
  </si>
  <si>
    <t>BULO BULO</t>
  </si>
  <si>
    <t>BUMDes MERAH PUTIH BULO BULO</t>
  </si>
  <si>
    <t>BONTOMINASA</t>
  </si>
  <si>
    <t>BUMDes MANDIRI SEJAHTERA BONTOMINASA</t>
  </si>
  <si>
    <t>BALANGTAROANG</t>
  </si>
  <si>
    <t>BUMDes LAPA TENTENG BALANG TAROANG</t>
  </si>
  <si>
    <t>BARUGAE</t>
  </si>
  <si>
    <t>BUMDes MATAHARI BARUGAE</t>
  </si>
  <si>
    <t>SALASSAE</t>
  </si>
  <si>
    <t>BUMDes ESSAE PATUJU SALASSAE</t>
  </si>
  <si>
    <t>KAMBUNO</t>
  </si>
  <si>
    <t>BUMDes KAMBUNO JAYA KAMBUNO</t>
  </si>
  <si>
    <t>JOJJOLO</t>
  </si>
  <si>
    <t>BUMDes Cahaya JOJJOLO</t>
  </si>
  <si>
    <t>SAPOBONTO</t>
  </si>
  <si>
    <t>BUMDes Harapan Sejati SAPOBONTO</t>
  </si>
  <si>
    <t>TIBONA</t>
  </si>
  <si>
    <t>BUMDes SEJAHTERA MANDIRI TIBONA</t>
  </si>
  <si>
    <t>BALANGPESOANG</t>
  </si>
  <si>
    <t>BUMDes MALI SIPARAPPE BALANGPESOANG</t>
  </si>
  <si>
    <t>BATULOHE</t>
  </si>
  <si>
    <t>BUMDes BATULOHE SEJAHTERA BATULOHE</t>
  </si>
  <si>
    <t>BONTOMANGIRING</t>
  </si>
  <si>
    <t>BUMDes BERKEMBANG BONTOMANGIRING</t>
  </si>
  <si>
    <t>BARUGA RIATTANG</t>
  </si>
  <si>
    <t>BUMDes Ajuarae BARUGA RIATTANG</t>
  </si>
  <si>
    <t>KINDANG</t>
  </si>
  <si>
    <t>MATTIROWALIE</t>
  </si>
  <si>
    <t>BUMDes Sinar MATTIROWALIE</t>
  </si>
  <si>
    <t>BUMDes Pabentengan KINDANG</t>
  </si>
  <si>
    <t>ANRIHUA</t>
  </si>
  <si>
    <t>BUMDes Sipanaik ARINHUA</t>
  </si>
  <si>
    <t>TAMAONA</t>
  </si>
  <si>
    <t>BUMDes sipakarennu TAMAONA</t>
  </si>
  <si>
    <t>BENTENG PALIOI</t>
  </si>
  <si>
    <t>BUMDes Sinar Palioi BENTENG PALIOI</t>
  </si>
  <si>
    <t>BALIBO</t>
  </si>
  <si>
    <t>BUMDes Sinar BALIBO</t>
  </si>
  <si>
    <t>GARUNTUNGAN</t>
  </si>
  <si>
    <t>BUMDes Jaya GARUNTUNGAN</t>
  </si>
  <si>
    <t>OROGADING</t>
  </si>
  <si>
    <t>BUMDes Bumdes Cahaya OROGADING</t>
  </si>
  <si>
    <t>SIPAENRE</t>
  </si>
  <si>
    <t>BUMDes Balangdidi SIPAENRE</t>
  </si>
  <si>
    <t>KAHAYYA</t>
  </si>
  <si>
    <t>BUMDes Telaga KAHAYYA</t>
  </si>
  <si>
    <t>SOMBA PALIOLI</t>
  </si>
  <si>
    <t>BUMDes Sombayya Sejahtera SOMBA PALIOLI</t>
  </si>
  <si>
    <t>SOPA</t>
  </si>
  <si>
    <t>BUMDes Sopa Mandiri SOPA</t>
  </si>
  <si>
    <t>GARANTA</t>
  </si>
  <si>
    <t>BUMDes SULEWATAN GARANTA</t>
  </si>
  <si>
    <t>BALLEANGING</t>
  </si>
  <si>
    <t>BUMDes Kausar Balleangin Mandiri BALLEANGIN</t>
  </si>
  <si>
    <t>BALONG</t>
  </si>
  <si>
    <t>BUMDes CAHAYA KARYA MANDIRI BALONG</t>
  </si>
  <si>
    <t>SEPPANG</t>
  </si>
  <si>
    <t>BUMDes HARAPAN MANDIRI SEPPANG</t>
  </si>
  <si>
    <t>MANYAMPA</t>
  </si>
  <si>
    <t>BUMDes MUTIARA MANYAMPA</t>
  </si>
  <si>
    <t>TAMATTO</t>
  </si>
  <si>
    <t>BUMDes AL MUBARAQ TAMMATTO</t>
  </si>
  <si>
    <t>PADANGLOANG</t>
  </si>
  <si>
    <t>BUMDes AMANAH PADANGLOANG</t>
  </si>
  <si>
    <t>MANJALLING</t>
  </si>
  <si>
    <t>BUMDes DATO RIBANDANG MANJALLING</t>
  </si>
  <si>
    <t>LONRONG</t>
  </si>
  <si>
    <t>BUMDes KARYA PELANGI LONRONG</t>
  </si>
  <si>
    <t>SALEMBA</t>
  </si>
  <si>
    <t>BUMDes SINAR MATTIROWALI SALEMBA</t>
  </si>
  <si>
    <t>BIJAWANG</t>
  </si>
  <si>
    <t>BUMDes DARUSSALAM BIJAWANG</t>
  </si>
  <si>
    <t>PACCARAMENGANG</t>
  </si>
  <si>
    <t>BUMDes SINAR HARAPAN PACCARAMENGANG</t>
  </si>
  <si>
    <t>BONTOMANAI</t>
  </si>
  <si>
    <t>BUMDes TUNAS MEKAR BONTOMANAI</t>
  </si>
  <si>
    <t>BONTOBANGUN</t>
  </si>
  <si>
    <t>BUMDes SAMATURUE BONTOBANGUN</t>
  </si>
  <si>
    <t>KARAMA</t>
  </si>
  <si>
    <t>BUMDes KARAMA SEJAHTERA BERSAMA KARAMA</t>
  </si>
  <si>
    <t>BONTOLOHE</t>
  </si>
  <si>
    <t>BUMDes Bunga Cengkeh BONTOLOHE</t>
  </si>
  <si>
    <t>BAJIMINASA</t>
  </si>
  <si>
    <t>BUMDes REZKI MULIA BAJIMINASA</t>
  </si>
  <si>
    <t>BONTO MATENE</t>
  </si>
  <si>
    <t>BUMDes FAWWAS JAYA BONTO MATENE</t>
  </si>
  <si>
    <t>TANAH HARAPAN</t>
  </si>
  <si>
    <t>BUMDes SIPAKATAU SIPAKALEBBI TANAH HARAPAN</t>
  </si>
  <si>
    <t>BATUKAROPA</t>
  </si>
  <si>
    <t>BUMDes NIAGA MANDIRI BATUKAROPA</t>
  </si>
  <si>
    <t>BONTOHARU</t>
  </si>
  <si>
    <t>BUMDes NUR MANDIRI BONTOHARU</t>
  </si>
  <si>
    <t>SWATANI</t>
  </si>
  <si>
    <t>BUMDes SEJAHTERA SWATANI</t>
  </si>
  <si>
    <t>BULOLOHE</t>
  </si>
  <si>
    <t>BUMDes Amanah BULOLOHE</t>
  </si>
  <si>
    <t>ANRANG</t>
  </si>
  <si>
    <t>BUMDes TUMARILA ANRANG</t>
  </si>
  <si>
    <t>PANGALLOANG</t>
  </si>
  <si>
    <t>BUMDes JANGAN EJAYYA PANGALLOANG</t>
  </si>
  <si>
    <t>TOPANDA</t>
  </si>
  <si>
    <t>BUMDes Mabbulo Sibatang TOPANDA</t>
  </si>
  <si>
    <t>No.</t>
  </si>
  <si>
    <t>Kecamatan</t>
  </si>
  <si>
    <t>Desa</t>
  </si>
  <si>
    <t>Nama BUMDes</t>
  </si>
  <si>
    <t>Jenis Usaha</t>
  </si>
  <si>
    <t>Tahun</t>
  </si>
  <si>
    <t>Sertifikat Badan Usaha</t>
  </si>
  <si>
    <t>Nomor</t>
  </si>
  <si>
    <t>Tanggal</t>
  </si>
  <si>
    <t>Gantarang</t>
  </si>
  <si>
    <t>Bonto Bahari</t>
  </si>
  <si>
    <t>Bonto Tiro</t>
  </si>
  <si>
    <t>Herlang</t>
  </si>
  <si>
    <t>Kajang</t>
  </si>
  <si>
    <t>Bulukumpa</t>
  </si>
  <si>
    <t>Kindang</t>
  </si>
  <si>
    <t>Ujung Loe</t>
  </si>
  <si>
    <t>Rilau Ale</t>
  </si>
  <si>
    <t>Ket.</t>
  </si>
  <si>
    <t>DAFTAR PENERIMAAN BUMDEL LPJ BUMDES TAHUN BUKU 2025</t>
  </si>
  <si>
    <t>Tanggal
Masuk</t>
  </si>
  <si>
    <t>KECAMATAN</t>
  </si>
  <si>
    <t>:</t>
  </si>
  <si>
    <t>DESA</t>
  </si>
  <si>
    <t>DATA UMUM</t>
  </si>
  <si>
    <t>Nama BUMDES/MA</t>
  </si>
  <si>
    <t>Alamat BUMDES/MA</t>
  </si>
  <si>
    <t xml:space="preserve"> Ada</t>
  </si>
  <si>
    <t xml:space="preserve"> Aktif</t>
  </si>
  <si>
    <t xml:space="preserve"> Tidak Aktif</t>
  </si>
  <si>
    <t>Legalitas BUMDES/MA</t>
  </si>
  <si>
    <t>Sertifikat Badan Hukum</t>
  </si>
  <si>
    <t xml:space="preserve"> Belum Ada</t>
  </si>
  <si>
    <t>SBH Nomor</t>
  </si>
  <si>
    <t>SBH Tanggal</t>
  </si>
  <si>
    <t>Jenis Unit Usaha</t>
  </si>
  <si>
    <t>Bagi Hasil</t>
  </si>
  <si>
    <t>DIREKTUR,</t>
  </si>
  <si>
    <t>(________________________)</t>
  </si>
  <si>
    <t>ASPEK KEUANGAN</t>
  </si>
  <si>
    <t>Dana Desa</t>
  </si>
  <si>
    <t>Pendapatan 
Asli Desa (PADes)</t>
  </si>
  <si>
    <t>Penyertaan Modal</t>
  </si>
  <si>
    <t>Bantuan
Pemerintah Pusat</t>
  </si>
  <si>
    <t>Bantuan
Masyarakat</t>
  </si>
  <si>
    <t>FORM INTISARI LPJ BUMDES TAHUN BUKU 2025</t>
  </si>
  <si>
    <t>Neraca</t>
  </si>
  <si>
    <t>Laporan Laba/(Rugi)</t>
  </si>
  <si>
    <t>Ada</t>
  </si>
  <si>
    <t>Tidak Ada</t>
  </si>
  <si>
    <t>Barang Inventaris</t>
  </si>
  <si>
    <t>Perubahan Modal</t>
  </si>
  <si>
    <t>*) Disi verifikator DPMD Bulukumba</t>
  </si>
  <si>
    <r>
      <t>Verifikasi Dokumen</t>
    </r>
    <r>
      <rPr>
        <b/>
        <strike/>
        <sz val="10"/>
        <color theme="1"/>
        <rFont val="Segoe UI Emoji"/>
        <family val="2"/>
      </rPr>
      <t xml:space="preserve"> *)</t>
    </r>
  </si>
  <si>
    <t>Catatan Atas Laporan Keuangan (CaLK)</t>
  </si>
  <si>
    <t>KEC. RILAU ALE</t>
  </si>
  <si>
    <t>KEC. UJUNG LOE</t>
  </si>
  <si>
    <t>KEC. KINDANG</t>
  </si>
  <si>
    <t>KEC. BULUKUMPA</t>
  </si>
  <si>
    <t>KEC. KAJANG</t>
  </si>
  <si>
    <t>KEC. HERLANG</t>
  </si>
  <si>
    <t>KEC. BONTO TIRO</t>
  </si>
  <si>
    <t>KEC. BONTO BAHARI</t>
  </si>
  <si>
    <t>KEC. GANTARANG</t>
  </si>
  <si>
    <t>DATA  STATUS BADAN HUKUM &amp; PERKEMBANGAN BUMDes KABUPATEN BULUKUMBA</t>
  </si>
  <si>
    <t>Provinsi</t>
  </si>
  <si>
    <t>Kabupaten</t>
  </si>
  <si>
    <t xml:space="preserve">Nama Desa </t>
  </si>
  <si>
    <t>Nama Bumdes</t>
  </si>
  <si>
    <t>STATUS BADAN HUKUM</t>
  </si>
  <si>
    <t>Permasalahan</t>
  </si>
  <si>
    <t>Status Perkembngan Bum Desa( Pemula,Perntiis, Berkembang,Maju)</t>
  </si>
  <si>
    <t>Status</t>
  </si>
  <si>
    <t>Pemula</t>
  </si>
  <si>
    <t>Perintis</t>
  </si>
  <si>
    <t>Berkembang</t>
  </si>
  <si>
    <t>Maju</t>
  </si>
  <si>
    <t>BULUKUMBA</t>
  </si>
  <si>
    <t>Bialo</t>
  </si>
  <si>
    <t>Bontomacinna</t>
  </si>
  <si>
    <t>Gattareng</t>
  </si>
  <si>
    <t>Dampang</t>
  </si>
  <si>
    <t>AHU-09599.AH 01.33 Tahun 2022</t>
  </si>
  <si>
    <t>Bontosunggu</t>
  </si>
  <si>
    <t>Palambarae</t>
  </si>
  <si>
    <t>Bontonyeleng</t>
  </si>
  <si>
    <t>AHU-05776.AH 01.33 Tahun 2022</t>
  </si>
  <si>
    <t>Benteng Melawang</t>
  </si>
  <si>
    <t>AHU-00160.AH 01.33 Tahun 2024</t>
  </si>
  <si>
    <t>Padang</t>
  </si>
  <si>
    <t>AHU-07317.AH 01.33 Tahun 2022</t>
  </si>
  <si>
    <t>Bonto Raja</t>
  </si>
  <si>
    <t>AHU-07109.AH 01.33 Tahun 2022</t>
  </si>
  <si>
    <t>Paenre Lampoe</t>
  </si>
  <si>
    <t>Benteng Gattareng</t>
  </si>
  <si>
    <t>AHU-07002.AH 01.33 Tahun 2022</t>
  </si>
  <si>
    <t>Bukit Harapan</t>
  </si>
  <si>
    <t>AHU-02735.AH 01.33 Tahun 2025</t>
  </si>
  <si>
    <t>Polewali</t>
  </si>
  <si>
    <t>AHU-03983.AH 01.33 Tahun 2025</t>
  </si>
  <si>
    <t>Bontomasila</t>
  </si>
  <si>
    <t xml:space="preserve"> aktif</t>
  </si>
  <si>
    <t>Barombong</t>
  </si>
  <si>
    <t>AHU-05781.AH 01.33 Tahun 2022</t>
  </si>
  <si>
    <t>Bukit Tinggi</t>
  </si>
  <si>
    <t>AHU-04526.AH 01.33 Tahun 2025</t>
  </si>
  <si>
    <t>Taccorang</t>
  </si>
  <si>
    <t>AHU-07050.AH 01.33 Tahun 2022</t>
  </si>
  <si>
    <t>Bontobahari</t>
  </si>
  <si>
    <t>Bira</t>
  </si>
  <si>
    <t>AHU-01314.AH 01.33 Tahun 2021</t>
  </si>
  <si>
    <t>Ara</t>
  </si>
  <si>
    <t>AHU-04182.AH 01.33 Tahun 2023</t>
  </si>
  <si>
    <t>Darubiah</t>
  </si>
  <si>
    <t>AHU-04186.AH 01.33 Tahun 2023</t>
  </si>
  <si>
    <t>Lembanna</t>
  </si>
  <si>
    <t>AHU-04187.AH 01.33 Tahun 2023</t>
  </si>
  <si>
    <t>Bontotiro</t>
  </si>
  <si>
    <t>Dwi Tiro</t>
  </si>
  <si>
    <t>AHU-01631.AH 01.33 Tahun 2022</t>
  </si>
  <si>
    <t>Tri Tiro</t>
  </si>
  <si>
    <t>AHU-04126.AH 01.33 Tahun 2023</t>
  </si>
  <si>
    <t>Batang</t>
  </si>
  <si>
    <t>AHU-04131.AH 01.33 Tahun 2023</t>
  </si>
  <si>
    <t>Bontotangnga</t>
  </si>
  <si>
    <t>AHU-04119.AH 01.33 Tahun 2023</t>
  </si>
  <si>
    <t xml:space="preserve">Caramming </t>
  </si>
  <si>
    <t>AHU-04838.AH 01.33 Tahun 2022</t>
  </si>
  <si>
    <t>Tamalanrea</t>
  </si>
  <si>
    <t>AHU-01401.AH 01.33 Tahun 2023</t>
  </si>
  <si>
    <t>Bontobarua</t>
  </si>
  <si>
    <t>AHU-01494.AH 01.33 Tahun 2022</t>
  </si>
  <si>
    <t>Paku Balaho</t>
  </si>
  <si>
    <t>AHU-01008.AH 01.33 Tahun 2022</t>
  </si>
  <si>
    <t>Bontomarannu</t>
  </si>
  <si>
    <t>AHU-04098.AH 01.33 Tahun 2023</t>
  </si>
  <si>
    <t>Bonto Bulaeng</t>
  </si>
  <si>
    <t>AHU-05170.AH 01.33 Tahun 2022</t>
  </si>
  <si>
    <t>Buhung Bundang</t>
  </si>
  <si>
    <t>AHU-01582.AH 01.33 Tahun 2022</t>
  </si>
  <si>
    <t>Lamanda</t>
  </si>
  <si>
    <t>AHU-01814.AH 01.33 Tahun 2022</t>
  </si>
  <si>
    <t>Karassing</t>
  </si>
  <si>
    <t>AHU-07906.AH 01.33 Tahun 2022</t>
  </si>
  <si>
    <t>Singa</t>
  </si>
  <si>
    <t>AHU-03853.AH 01.33 Tahun 2022</t>
  </si>
  <si>
    <t>Gunturu</t>
  </si>
  <si>
    <t>AHU-00352.AH 01.33 Tahun 2022</t>
  </si>
  <si>
    <t>Borong</t>
  </si>
  <si>
    <t>Tugondeng</t>
  </si>
  <si>
    <t>AHU-06065.AH 01.33 Tahun 2022</t>
  </si>
  <si>
    <t>Pataro</t>
  </si>
  <si>
    <t>AHU-04987.AH 01.33 Tahun 2022</t>
  </si>
  <si>
    <t xml:space="preserve">Tambangan </t>
  </si>
  <si>
    <t>AHU-00814.AH 01.33 Tahun 2022</t>
  </si>
  <si>
    <t>AHU-04853.AH.01.33.TAHUN 2023</t>
  </si>
  <si>
    <t>Possi Tanah</t>
  </si>
  <si>
    <t>AHU-14691.AH.01.33.TAHUN 2025</t>
  </si>
  <si>
    <t>Tanah Toa</t>
  </si>
  <si>
    <t>AHU-04127.AH.01.33.TAHUN 2023</t>
  </si>
  <si>
    <t>Bonto Biraeng</t>
  </si>
  <si>
    <t>AHU-0439.AH.01.33.TAHUN 2024</t>
  </si>
  <si>
    <t>Lembang</t>
  </si>
  <si>
    <t>AHU-04097.AH.01.33.TAHUN 2023</t>
  </si>
  <si>
    <t>Batu Nilamung</t>
  </si>
  <si>
    <t>AHU-03766.AH.01.33.TAHUN 2023</t>
  </si>
  <si>
    <t>Mattoanging</t>
  </si>
  <si>
    <t>AHU-00699.AH.01.33.TAHUN 2025</t>
  </si>
  <si>
    <t>Malleleng</t>
  </si>
  <si>
    <t>AHU-04523.AH 01.33 Tahun 2022</t>
  </si>
  <si>
    <t>Bonto Baji</t>
  </si>
  <si>
    <t>AHU-00630.AH 01.33 Tahun 2022</t>
  </si>
  <si>
    <t>Bontorannu</t>
  </si>
  <si>
    <t>Pattiroang</t>
  </si>
  <si>
    <t>AHU-01315.AH 01.33 Tahun 2021</t>
  </si>
  <si>
    <t>Sapanang</t>
  </si>
  <si>
    <t>AHU-03878.AH 01.33 Tahun 2023</t>
  </si>
  <si>
    <t>Sangkala</t>
  </si>
  <si>
    <t>AHU-04105.AH 01.33 Tahun 2023</t>
  </si>
  <si>
    <t>Lembang Lohe</t>
  </si>
  <si>
    <t>AHU-00674.AH 01.33 Tahun 2025</t>
  </si>
  <si>
    <t>Lolisang</t>
  </si>
  <si>
    <t>Pantama</t>
  </si>
  <si>
    <t>AHU-00789.AH 01.33 Tahun 2022</t>
  </si>
  <si>
    <t>AHU-05618.AH.01.33.TAHUN 2025</t>
  </si>
  <si>
    <t>Bulo-Bulo</t>
  </si>
  <si>
    <t>AHU-03244.AH.01.33.TAHUN 2025</t>
  </si>
  <si>
    <t>Bontominasa</t>
  </si>
  <si>
    <t>Balang Taroang</t>
  </si>
  <si>
    <t>AHU-06085.AH 01.33 Tahun 2022</t>
  </si>
  <si>
    <t>Barugae</t>
  </si>
  <si>
    <t>AHU-01100.AH 01.33 Tahun 2022</t>
  </si>
  <si>
    <t>Salassae</t>
  </si>
  <si>
    <t>AHU-01100.AH 01.33 Tahun 2023</t>
  </si>
  <si>
    <t>Kambuno</t>
  </si>
  <si>
    <t>AHU-00490.AH.01.33 TAHUN 2023</t>
  </si>
  <si>
    <t>Jojjolo</t>
  </si>
  <si>
    <t>AHU-03924.AH.01.33 TAHUN 2023</t>
  </si>
  <si>
    <t>Sapo Bonto</t>
  </si>
  <si>
    <t>AHU-00495.AH 01.33 Tahun 2022</t>
  </si>
  <si>
    <t>Tibona</t>
  </si>
  <si>
    <t>AHU-00812.AH 01.33 Tahun 2022</t>
  </si>
  <si>
    <t>Balang Pesoang</t>
  </si>
  <si>
    <t>AHU-04172.AH 01.33 Tahun 2023</t>
  </si>
  <si>
    <t>Batu Lohe</t>
  </si>
  <si>
    <t>AHU-02008.AH 01.33 Tahun 2022</t>
  </si>
  <si>
    <t>Bonto Mangiring</t>
  </si>
  <si>
    <t>AHU-08381.AH.01.33.TAHUN 2025</t>
  </si>
  <si>
    <t>Baruga Riattang</t>
  </si>
  <si>
    <t>AHU-00348.AH 01.33 Tahun 2022</t>
  </si>
  <si>
    <t>Mattiro Walie</t>
  </si>
  <si>
    <t>AHU-02600.AH.01.33.TAHUN 2025</t>
  </si>
  <si>
    <t>AHU-06453.AH.01.33.TAHUN 2025</t>
  </si>
  <si>
    <t>Anrihua</t>
  </si>
  <si>
    <t>Tamaona</t>
  </si>
  <si>
    <t>AHU-04864.AH.01.33.TAHUN 2025</t>
  </si>
  <si>
    <t>Benteng Palioi</t>
  </si>
  <si>
    <t>AHU-02475.AH.01.33.TAHUN 2025</t>
  </si>
  <si>
    <t>Balibo</t>
  </si>
  <si>
    <t>AHU-00317.AH 01.33 Tahun 2025</t>
  </si>
  <si>
    <t>Garuntungan</t>
  </si>
  <si>
    <t>AHU-01824.AH 01.33 Tahun 2025</t>
  </si>
  <si>
    <t>Ora Gading</t>
  </si>
  <si>
    <t>AHU-01316.AH 01.33 Tahun 2022</t>
  </si>
  <si>
    <t>Sipaenre</t>
  </si>
  <si>
    <t>AHU-01897.AH 01.33 Tahun 2023</t>
  </si>
  <si>
    <t>Kahayya</t>
  </si>
  <si>
    <t>AHU-00925.AH.01.33 Tahun 2025</t>
  </si>
  <si>
    <t>Somba Palioli</t>
  </si>
  <si>
    <t>AHU-04288.AH.01.33 Tahun 2025</t>
  </si>
  <si>
    <t xml:space="preserve">Sopa </t>
  </si>
  <si>
    <t>AHU-02037.AH.01.33 Tahun 2025</t>
  </si>
  <si>
    <t>Ujungloe</t>
  </si>
  <si>
    <t>Garanta</t>
  </si>
  <si>
    <t>AHU-04091.AH 01.33 Tahun 2022</t>
  </si>
  <si>
    <t>Balle Angin</t>
  </si>
  <si>
    <t>AHU-01317.AH 01.33 Tahun 2021</t>
  </si>
  <si>
    <t>Balong</t>
  </si>
  <si>
    <t>AHU-17241.AH.01.33.TAHUN 2025</t>
  </si>
  <si>
    <t>Seppang</t>
  </si>
  <si>
    <t>AHU-01546.AH.01.33.TAHUN 2024</t>
  </si>
  <si>
    <t>Manyampa</t>
  </si>
  <si>
    <t>AHU-02223.AH 01.33 Tahun 2023</t>
  </si>
  <si>
    <t>Tammatto</t>
  </si>
  <si>
    <t>AHU-00083.AH 01.33 Tahun 2022</t>
  </si>
  <si>
    <t>Padang Loang</t>
  </si>
  <si>
    <t>AHU-05459.AH.01.33.TAHUN 2025</t>
  </si>
  <si>
    <t>Manjalling</t>
  </si>
  <si>
    <t>AHU-00080.AH.01.33.TAHUN 2024</t>
  </si>
  <si>
    <t>Lonrong</t>
  </si>
  <si>
    <t>AHU-03519.AH.01.33.TAHUN2023</t>
  </si>
  <si>
    <t>Salemba</t>
  </si>
  <si>
    <t>AHU-02059.AH 01.33 Tahun 2021</t>
  </si>
  <si>
    <t>Bijawang</t>
  </si>
  <si>
    <t>AHU-09442.AH 01.33 Tahun 2022</t>
  </si>
  <si>
    <t>Paccarammengang</t>
  </si>
  <si>
    <t>AHU-01952.AH 01.33 Tahun 2021</t>
  </si>
  <si>
    <t>Rilauale</t>
  </si>
  <si>
    <t>Bontomanai</t>
  </si>
  <si>
    <t>AHU-04120.AH 01.33 Tahun 2023</t>
  </si>
  <si>
    <t>Bonto Bangun</t>
  </si>
  <si>
    <t>AHU-00066.AH 01.33 Tahun 2022</t>
  </si>
  <si>
    <t>Karama</t>
  </si>
  <si>
    <t>AHU-01318.AH 01.33 Tahun 2021</t>
  </si>
  <si>
    <t>Bonto Lohe</t>
  </si>
  <si>
    <t>AHU-01701.AH 01.33 Tahun 2021</t>
  </si>
  <si>
    <t>Baji Minasa</t>
  </si>
  <si>
    <t>AHU-00104.AH 01.33 Tahun 2022</t>
  </si>
  <si>
    <t>Bonto Matene</t>
  </si>
  <si>
    <t>AHU-01509.AH 01.33 Tahun 2021</t>
  </si>
  <si>
    <t>Tanah Harapan</t>
  </si>
  <si>
    <t>AHU-08559.AH 01.33 Tahun 2022</t>
  </si>
  <si>
    <t>Batu Karoppa</t>
  </si>
  <si>
    <t>AHU-08709.AH.01.33.TAHUN 2025</t>
  </si>
  <si>
    <t>Bontoharu</t>
  </si>
  <si>
    <t>AHU-01319.AH 01.33 Tahun 2021</t>
  </si>
  <si>
    <t>Swatani</t>
  </si>
  <si>
    <t>AHU-02977.AH.01.33.TAHUN 2025</t>
  </si>
  <si>
    <t>Bulo Lohe</t>
  </si>
  <si>
    <t>AHU-01320.AH 01.33 Tahun 2021</t>
  </si>
  <si>
    <t>Anrang</t>
  </si>
  <si>
    <t>AHU-01321.AH 01.33 Tahun 2021</t>
  </si>
  <si>
    <t>Pangalloang</t>
  </si>
  <si>
    <t>AHU-01738.AH 01.33 Tahun 2021</t>
  </si>
  <si>
    <t>Topanda</t>
  </si>
  <si>
    <t>AHU-00305.AH 01.33 Tahun 2022</t>
  </si>
  <si>
    <t>JUMLAH</t>
  </si>
  <si>
    <t>Dinas PMD Kabupaten Bulukumba</t>
  </si>
  <si>
    <t>Alwi Hasan.S,IP</t>
  </si>
  <si>
    <t>Nip.19780831 200604 1 010</t>
  </si>
  <si>
    <t>Sulawesi Selatan</t>
  </si>
  <si>
    <t>Bulukumba</t>
  </si>
  <si>
    <t>AHU-02962.AH.01.33.TAHUN 2025</t>
  </si>
  <si>
    <t>AHU-01966.AH.01.33.TAHUN 2025</t>
  </si>
  <si>
    <t>AHU-04292.AH.01.33.TAHUN 2023</t>
  </si>
  <si>
    <t>AHU-16643.AH.01.33.TAHUN 2025</t>
  </si>
  <si>
    <t>AHU-08540.AH.01.33.TAHUN 2025</t>
  </si>
  <si>
    <t>AHU-02985.AH.01.33.TAHUN 2025</t>
  </si>
  <si>
    <t>AHU-07965.AH.01.33.TAHUN 2025</t>
  </si>
  <si>
    <t>AHU-05386.AH.01.33.TAHUN 2023</t>
  </si>
  <si>
    <t>AHU-13895.AH.01.33.TAHUN 2025</t>
  </si>
  <si>
    <t>Bonto Marannu</t>
  </si>
  <si>
    <t>Bontobulaeng</t>
  </si>
  <si>
    <t>Pakubalaho</t>
  </si>
  <si>
    <t>Sapobonto</t>
  </si>
  <si>
    <t>Bontomangiring</t>
  </si>
  <si>
    <t>Balangpesoang</t>
  </si>
  <si>
    <t>Bontoraja</t>
  </si>
  <si>
    <t>Taccorong</t>
  </si>
  <si>
    <t>Paenre Lompoe</t>
  </si>
  <si>
    <t>Batunilamung</t>
  </si>
  <si>
    <t>Mattirowalie</t>
  </si>
  <si>
    <t>Sopa</t>
  </si>
  <si>
    <t>Batukaropa</t>
  </si>
  <si>
    <t>Bulolohe</t>
  </si>
  <si>
    <t>Bontolohe</t>
  </si>
  <si>
    <t>Padangloang</t>
  </si>
  <si>
    <t>AHU-01316.AH.01.33.Tahun 2021</t>
  </si>
  <si>
    <t>BUMDes Melati</t>
  </si>
  <si>
    <t>BUMDes Bontosunggu Harapan</t>
  </si>
  <si>
    <t xml:space="preserve">BUMDes Bukit Simpatik </t>
  </si>
  <si>
    <t>BUMDes Alamanah</t>
  </si>
  <si>
    <t>BUMDes Sejahtera</t>
  </si>
  <si>
    <t>BUMDes Bandar Jaya</t>
  </si>
  <si>
    <t>BUMDes Balangana</t>
  </si>
  <si>
    <t>BUMDes Benteng Mandiri</t>
  </si>
  <si>
    <t>BUMDes Buwung Pitue</t>
  </si>
  <si>
    <t>BUMDes Samaturue</t>
  </si>
  <si>
    <t>BUMDes Adil Sejahtera</t>
  </si>
  <si>
    <t>BUMDes Cinta Damai</t>
  </si>
  <si>
    <t>BUMDes Bukit Sejahtera</t>
  </si>
  <si>
    <t>BUMDes  Polewali Sejahtera</t>
  </si>
  <si>
    <t>BUMDes Cipta Mandiri</t>
  </si>
  <si>
    <t>BUMDes Barombong</t>
  </si>
  <si>
    <t>BUMDes Bukit Tinggi</t>
  </si>
  <si>
    <t>BUMDes Pelita Harapan</t>
  </si>
  <si>
    <t>BUMDes Cahaya Kapengkolang</t>
  </si>
  <si>
    <t>BUMDes Apparalang</t>
  </si>
  <si>
    <t>BUMDes Bonto Saile</t>
  </si>
  <si>
    <t>BUMDes Mandala</t>
  </si>
  <si>
    <t>BUMDes Berjasa</t>
  </si>
  <si>
    <t>BUMDes Teras Pattopo</t>
  </si>
  <si>
    <t>BUMDes Andi Mappanganro</t>
  </si>
  <si>
    <t>BUMDes Rajawali</t>
  </si>
  <si>
    <t>BUMDes Julupamai</t>
  </si>
  <si>
    <t>BUMDes Paulambusu</t>
  </si>
  <si>
    <t>BUMDes Usaha Makmur</t>
  </si>
  <si>
    <t>BUMDes Sukajaya</t>
  </si>
  <si>
    <t>BUMDes Kita</t>
  </si>
  <si>
    <t>BUMDes Bukit Emas</t>
  </si>
  <si>
    <t>BUMDes Nirannuang</t>
  </si>
  <si>
    <t>BUMDes Rezki</t>
  </si>
  <si>
    <t>BUMDes Assamaturu</t>
  </si>
  <si>
    <t>BUMDes Passingaian</t>
  </si>
  <si>
    <t>BUMDes Passiturukan</t>
  </si>
  <si>
    <t>BUMDes Harapan Baru</t>
  </si>
  <si>
    <t>BUMDes Sipakatau</t>
  </si>
  <si>
    <t>BUMDes Sipaku</t>
  </si>
  <si>
    <t>BUMDes Moncong Buloa</t>
  </si>
  <si>
    <t>BUMDes Cahaya Erubulang</t>
  </si>
  <si>
    <t>BUMDes Possi Tanayya</t>
  </si>
  <si>
    <t>BUMDes Galla' Lombo'</t>
  </si>
  <si>
    <t>BUMDes Cahaya Bontobiraeng</t>
  </si>
  <si>
    <t>BUMDes Anak KRg. Kassi Buta</t>
  </si>
  <si>
    <t>BUMDes Ululembang</t>
  </si>
  <si>
    <t>BUMDes Sinar Mattoanging</t>
  </si>
  <si>
    <t>BUMDes Malleleng Jaya</t>
  </si>
  <si>
    <t>BUMDes Putra Perintis</t>
  </si>
  <si>
    <t>BUMDes Mappasungguh</t>
  </si>
  <si>
    <t>BUMDes Galla Bantalang</t>
  </si>
  <si>
    <t>BUMDes Sapa Kaloro</t>
  </si>
  <si>
    <t>BUMDes Batu Raga</t>
  </si>
  <si>
    <t>BUMDes Suka Maju</t>
  </si>
  <si>
    <t>BUMDes Barani Kajang</t>
  </si>
  <si>
    <t>BUMDes Bumdearyas Pantama K</t>
  </si>
  <si>
    <t>BUMDes Jera Lompoa</t>
  </si>
  <si>
    <t>BUMDes Merah Putih</t>
  </si>
  <si>
    <t>BUMDes Mandiri Sejahtera</t>
  </si>
  <si>
    <t>BUMDes Al Insan</t>
  </si>
  <si>
    <t>BUMDes Matahari</t>
  </si>
  <si>
    <t>BUMDes Essae Patuju</t>
  </si>
  <si>
    <t>BUMDes Kambuno</t>
  </si>
  <si>
    <t>BUMDes Cahaya Jojjolo</t>
  </si>
  <si>
    <t>BUMDes Harapan Sejahtera</t>
  </si>
  <si>
    <t>BUMDes Sejahtera Mandiri</t>
  </si>
  <si>
    <t>BUMDes Malisiparappe</t>
  </si>
  <si>
    <t>BUMDes Batu Lohe Sejahtera</t>
  </si>
  <si>
    <t>BUMDes Ajuarae</t>
  </si>
  <si>
    <t>BUMDes Sinar Mattiro Walie</t>
  </si>
  <si>
    <t>BUMDes Pabbentengan</t>
  </si>
  <si>
    <t>BUMDes Sipanaik</t>
  </si>
  <si>
    <t>BUMDes Sipakarennu</t>
  </si>
  <si>
    <t>BUMDes Sinari Palioi</t>
  </si>
  <si>
    <t>BUMDes Sinar Balibo</t>
  </si>
  <si>
    <t>BUMDes Garuntungan Jaya</t>
  </si>
  <si>
    <t>BUMDes Cahaya Oragading</t>
  </si>
  <si>
    <t>BUMDes Balang Didi</t>
  </si>
  <si>
    <t>BUMDes Kale Kahayya</t>
  </si>
  <si>
    <t>BUMDes Sombayya sejahtera</t>
  </si>
  <si>
    <t>BUMDes Sopa Mandiri</t>
  </si>
  <si>
    <t>BUMDes Sulewatang</t>
  </si>
  <si>
    <t>BUMDes Anugrah</t>
  </si>
  <si>
    <t>BUMDes Cahaya Balong</t>
  </si>
  <si>
    <t>BUMDes Seppang Jaya</t>
  </si>
  <si>
    <t>BUMDes Muatiara Manyampa</t>
  </si>
  <si>
    <t>BUMDes Al Mubaraq</t>
  </si>
  <si>
    <t>BUMDes Amanah</t>
  </si>
  <si>
    <t>BUMDes Dato Ribandang</t>
  </si>
  <si>
    <t>BUMDes Bijawang</t>
  </si>
  <si>
    <t>BUMDes Paccarammengang</t>
  </si>
  <si>
    <t>BUMDes Bontomanai</t>
  </si>
  <si>
    <t>BUMDes Sama Turue</t>
  </si>
  <si>
    <t>BUMDes Karamae</t>
  </si>
  <si>
    <t>BUMDes Bunga Cengkeh</t>
  </si>
  <si>
    <t>BUMDes Reski Mulia</t>
  </si>
  <si>
    <t>BUMDes Pawwas Jaya</t>
  </si>
  <si>
    <t>BUMDes Sipakatau Sipakalabbiri</t>
  </si>
  <si>
    <t>BUMDes Niaga Mandiri</t>
  </si>
  <si>
    <t>BUMDes Nur Mandiri</t>
  </si>
  <si>
    <t>BUMDes Sinar Anrang</t>
  </si>
  <si>
    <t>BUMDes Zahratunnisa</t>
  </si>
  <si>
    <t>BUMDes Mabbulo Sibatang</t>
  </si>
  <si>
    <t>BUMDes Karya Pelangi</t>
  </si>
  <si>
    <t>Benteng Malewang</t>
  </si>
  <si>
    <t>Dwitiro</t>
  </si>
  <si>
    <t>Tritiro</t>
  </si>
  <si>
    <t>Caramming</t>
  </si>
  <si>
    <t>Tambangan</t>
  </si>
  <si>
    <t>Tanah Towa</t>
  </si>
  <si>
    <t>Bontobiraeng</t>
  </si>
  <si>
    <t>Bulo Bulo</t>
  </si>
  <si>
    <t>Balangtaroang</t>
  </si>
  <si>
    <t>Batulohe</t>
  </si>
  <si>
    <t>Orogading</t>
  </si>
  <si>
    <t>Balleanging</t>
  </si>
  <si>
    <t>Tamatto</t>
  </si>
  <si>
    <t>Paccaramengang</t>
  </si>
  <si>
    <t>Bontobangun</t>
  </si>
  <si>
    <t>Bajiminasa</t>
  </si>
  <si>
    <t>AHU-02962.AH.01.33.Tahun 2025</t>
  </si>
  <si>
    <t>AHU-01966.AH.01.33.Tahun 2025</t>
  </si>
  <si>
    <t>AHU-04292.AH.01.33.Tahun 2023</t>
  </si>
  <si>
    <t>AHU-16643.AH.01.33.Tahun 2025</t>
  </si>
  <si>
    <t>AHU-08540.AH.01.33.Tahun 2025</t>
  </si>
  <si>
    <t>AHU-02985.AH.01.33.Tahun 2025</t>
  </si>
  <si>
    <t>AHU-07965.AH.01.33.Tahun 2025</t>
  </si>
  <si>
    <t>AHU-04853.AH.01.33.Tahun 2023</t>
  </si>
  <si>
    <t>AHU-14691.AH.01.33.Tahun 2025</t>
  </si>
  <si>
    <t>AHU-04127.AH.01.33.Tahun 2023</t>
  </si>
  <si>
    <t>AHU-0439.AH.01.33.Tahun 2024</t>
  </si>
  <si>
    <t>AHU-04097.AH.01.33.Tahun 2023</t>
  </si>
  <si>
    <t>AHU-03766.AH.01.33.Tahun 2023</t>
  </si>
  <si>
    <t>AHU-00699.AH.01.33.Tahun 2025</t>
  </si>
  <si>
    <t>AHU-05386.AH.01.33.Tahun 2023</t>
  </si>
  <si>
    <t>AHU-05618.AH.01.33.Tahun 2025</t>
  </si>
  <si>
    <t>AHU-03244.AH.01.33.Tahun 2025</t>
  </si>
  <si>
    <t>AHU-13895.AH.01.33.Tahun 2025</t>
  </si>
  <si>
    <t>AHU-00490.AH.01.33 Tahun 2023</t>
  </si>
  <si>
    <t>AHU-03924.AH.01.33 Tahun 2023</t>
  </si>
  <si>
    <t>AHU-08381.AH.01.33.Tahun 2025</t>
  </si>
  <si>
    <t>AHU-02600.AH.01.33.Tahun 2025</t>
  </si>
  <si>
    <t>AHU-06453.AH.01.33.Tahun 2025</t>
  </si>
  <si>
    <t>AHU-04864.AH.01.33.Tahun 2025</t>
  </si>
  <si>
    <t>AHU-02475.AH.01.33.Tahun 2025</t>
  </si>
  <si>
    <t>AHU-17241.AH.01.33.Tahun 2025</t>
  </si>
  <si>
    <t>AHU-01546.AH.01.33.Tahun 2024</t>
  </si>
  <si>
    <t>AHU-05459.AH.01.33.Tahun 2025</t>
  </si>
  <si>
    <t>AHU-00080.AH.01.33.Tahun 2024</t>
  </si>
  <si>
    <t>AHU-03519.AH.01.33.Tahun2023</t>
  </si>
  <si>
    <t>AHU-08709.AH.01.33.Tahun 2025</t>
  </si>
  <si>
    <t>AHU-02977.AH.01.33.Tahun 2025</t>
  </si>
  <si>
    <t>Penertaan Modal</t>
  </si>
  <si>
    <t>PADes</t>
  </si>
  <si>
    <t>ATK</t>
  </si>
  <si>
    <t>-</t>
  </si>
  <si>
    <t>Jasa Sewa Tenda</t>
  </si>
  <si>
    <t>Kuliner</t>
  </si>
  <si>
    <t>Simpan Pinjam</t>
  </si>
  <si>
    <t>Warkop</t>
  </si>
  <si>
    <t>Molen</t>
  </si>
  <si>
    <t>Jasa Sewa Kursi</t>
  </si>
  <si>
    <t>SPP</t>
  </si>
  <si>
    <t>Peternakan Ayam Petelur</t>
  </si>
  <si>
    <t>Pertanian Cabai</t>
  </si>
  <si>
    <t>Budidaya Semangka</t>
  </si>
  <si>
    <t>Budidaya Sayuran Hidroponik</t>
  </si>
  <si>
    <t>Peternakan Ayam Pedaging</t>
  </si>
  <si>
    <t>Perdagangan Gabah</t>
  </si>
  <si>
    <t>Peternakan Ayam Uluh</t>
  </si>
  <si>
    <t>Budidaya Ayam Ras Petelur</t>
  </si>
  <si>
    <t>Perdagangan Pupuk</t>
  </si>
  <si>
    <t>Budidaya Jagung</t>
  </si>
  <si>
    <t>Perdagangan Gabah/Padi</t>
  </si>
  <si>
    <t>Pengembangbiakan Sapi Bali</t>
  </si>
  <si>
    <t>Budidaya Ayam Petelur</t>
  </si>
  <si>
    <t>Perdagangan Saprotan</t>
  </si>
  <si>
    <t>Pertanian Cabe</t>
  </si>
  <si>
    <t>Perdagangan Saprodi</t>
  </si>
  <si>
    <t>Perdagangan Beras</t>
  </si>
  <si>
    <t>Perdagangan Bibit Jagung</t>
  </si>
  <si>
    <t>Budidaya Cabai</t>
  </si>
  <si>
    <t>Budidaya Pepaya Kalifornia</t>
  </si>
  <si>
    <t>Perdagangan Kelapa</t>
  </si>
  <si>
    <t>Perdagangan Telur</t>
  </si>
  <si>
    <t>Penjualan Pupuk</t>
  </si>
  <si>
    <t>Perdagangan Umum</t>
  </si>
  <si>
    <t>Penyewaan Lahan Persawahan</t>
  </si>
  <si>
    <t>Budidaya Ikan Lele</t>
  </si>
  <si>
    <t>Depot Air Minum</t>
  </si>
  <si>
    <t>Peternakan Ayam Kampung</t>
  </si>
  <si>
    <t>Perdagangan Beras dan Telur</t>
  </si>
  <si>
    <t>Pertanian Gabah</t>
  </si>
  <si>
    <t>Penggemukan Sapi</t>
  </si>
  <si>
    <t>Budidaya Kepiting</t>
  </si>
  <si>
    <t>Budidaya Ikan Nila</t>
  </si>
  <si>
    <t>Sewa Lahan Pertanian</t>
  </si>
  <si>
    <t>Bantuan</t>
  </si>
  <si>
    <t xml:space="preserve">Percetakan </t>
  </si>
  <si>
    <t>Traktor</t>
  </si>
  <si>
    <t>Penyertaan Aset Desa</t>
  </si>
  <si>
    <t>Sewa Tenda</t>
  </si>
  <si>
    <t>Budidaya Jamur Tiram</t>
  </si>
  <si>
    <t>Peternakan Sapi</t>
  </si>
  <si>
    <t>Jasa Sewa</t>
  </si>
  <si>
    <t>Jual/Beli Pupuk</t>
  </si>
  <si>
    <t>ATK, Jasa Sewa</t>
  </si>
  <si>
    <t>TOSERBA</t>
  </si>
  <si>
    <t>Pertamini</t>
  </si>
  <si>
    <t>Jasa Sewa Traktor</t>
  </si>
  <si>
    <t>Penyewaan Tenda</t>
  </si>
  <si>
    <t>Jual ATK</t>
  </si>
  <si>
    <t>Sound Sistem</t>
  </si>
  <si>
    <t>Sewa Tenda Trowongan, Kursi</t>
  </si>
  <si>
    <t>Kamera, Layar &amp; Sewa Moleng</t>
  </si>
  <si>
    <t>Bantuan KEMENDES</t>
  </si>
  <si>
    <t xml:space="preserve"> Penggemukan Sapi</t>
  </si>
  <si>
    <t xml:space="preserve"> Budidaya Tanaman Padi</t>
  </si>
  <si>
    <t>Pemecah Batu (Aset BUMDes)</t>
  </si>
  <si>
    <t>Warung Kopi</t>
  </si>
  <si>
    <t>Simpan Pinjam, BRI Link</t>
  </si>
  <si>
    <t>Peternakan Ayam</t>
  </si>
  <si>
    <t>Pertanian Buah Naga</t>
  </si>
  <si>
    <t>Pupuk Organik</t>
  </si>
  <si>
    <t>Percetakan Batu Merah</t>
  </si>
  <si>
    <t>Usaha Perdagangan</t>
  </si>
  <si>
    <t>Thn</t>
  </si>
  <si>
    <t>Nilai
(Rp)</t>
  </si>
  <si>
    <t>Sumber Dana</t>
  </si>
  <si>
    <t>Pengelolaan Sampah</t>
  </si>
  <si>
    <t>Thn 2025 BUMDes TIDAK AKTIF karena Tidak Ada Pengurus</t>
  </si>
  <si>
    <t>Mesin Traktor</t>
  </si>
  <si>
    <t>ATK, Simpan Pinjam</t>
  </si>
  <si>
    <t>Saprodi</t>
  </si>
  <si>
    <t>Warung Kopi, Jasa Sewa</t>
  </si>
  <si>
    <t>ATK, Paket Wisata</t>
  </si>
  <si>
    <t>Dari pertama berdirinya hingga tahun 2024 tiidak memiliki penyertaan Modal</t>
  </si>
  <si>
    <t xml:space="preserve"> Budidaya Sayuran</t>
  </si>
  <si>
    <t xml:space="preserve"> Perdagangan Ikan</t>
  </si>
  <si>
    <t>BRI Link</t>
  </si>
  <si>
    <t>Penjualan Tabung Gas</t>
  </si>
  <si>
    <t>BRI Link, Penggemukan Sapi</t>
  </si>
  <si>
    <t>Perdagangan Jagung</t>
  </si>
  <si>
    <t>Jasa Sewa, BRI Link</t>
  </si>
  <si>
    <t>Budidaya Terong</t>
  </si>
  <si>
    <t>Penyertaan Modal tidak cair
karena melewati Batas
Pencairan 19 Des 2025</t>
  </si>
  <si>
    <t>Budidaya Jagung, Pertanian Padi</t>
  </si>
  <si>
    <t>Budidaya Cabai, Peternakan Sapi</t>
  </si>
  <si>
    <t>Menjahit, ATK</t>
  </si>
  <si>
    <t>Produksi Gula Merah</t>
  </si>
  <si>
    <t>BRI Link, Usaha Karaoke</t>
  </si>
  <si>
    <t>Air Bersih</t>
  </si>
  <si>
    <t>Air Bersih, SPP</t>
  </si>
  <si>
    <t>Sewa Baju Adat</t>
  </si>
  <si>
    <t>Bantuan Pemerintah (Fisik)</t>
  </si>
  <si>
    <t>Perdaganan Gabah</t>
  </si>
  <si>
    <t>Jual Beli Sapi</t>
  </si>
  <si>
    <t>Dari pertama berdirinya hingga tahun 2024 tiidak memiliki penyertaan Modal
dan di tahun 2025 Penyertaan Modal tidak cair
karena melewati Batas Pencairan 19 Des 2025</t>
  </si>
  <si>
    <t>Pakan Ternak Ayam Petelur,</t>
  </si>
  <si>
    <t>ATK, BRI Link</t>
  </si>
  <si>
    <t>Saprodi, BRI Link, Simpan Pinjam</t>
  </si>
  <si>
    <t>ATK, Perlengkapan Mayat</t>
  </si>
  <si>
    <t xml:space="preserve"> Perdagangan Telur</t>
  </si>
  <si>
    <t>Sewa Baju Pengantin</t>
  </si>
  <si>
    <t>Pertanian</t>
  </si>
  <si>
    <t>Perdagangan</t>
  </si>
  <si>
    <t>Tabung Gas Elpiji, BRI Link</t>
  </si>
  <si>
    <t>Budidaya Udang</t>
  </si>
  <si>
    <t>Kepengurusan BUMDes Tidak Ada</t>
  </si>
  <si>
    <t>Jual Beli Tabung</t>
  </si>
  <si>
    <t>Usaha Air Mineral</t>
  </si>
  <si>
    <t>Jasa Tenda</t>
  </si>
  <si>
    <t>UMKN</t>
  </si>
  <si>
    <t xml:space="preserve">Jasa Sewa </t>
  </si>
  <si>
    <t>Bantuan Pem. Pusat</t>
  </si>
  <si>
    <t>Pariwisata</t>
  </si>
  <si>
    <t>30.000.000 (Rehab Kolam)</t>
  </si>
  <si>
    <t>Pengelolaan Air Bersih</t>
  </si>
  <si>
    <t>Tabung Gas</t>
  </si>
  <si>
    <t>Pengolahan Kopi</t>
  </si>
  <si>
    <t>Bantuan (Fisik)</t>
  </si>
  <si>
    <t>Bumdes Mart</t>
  </si>
  <si>
    <t>Pengemukan Sapi</t>
  </si>
  <si>
    <t>Elektone</t>
  </si>
  <si>
    <t>Ayam Petelur</t>
  </si>
  <si>
    <t>Penggilingan Kopi</t>
  </si>
  <si>
    <t>PERTAMINI</t>
  </si>
  <si>
    <t>Perdagangan Pisang</t>
  </si>
  <si>
    <t>Toko Saprodi</t>
  </si>
  <si>
    <t>Sewa Molen</t>
  </si>
  <si>
    <t>Tabung Gas, Sewa Kursi</t>
  </si>
  <si>
    <t>Budidaya Kacang Panjang</t>
  </si>
  <si>
    <t>Budidaya Kangkung</t>
  </si>
  <si>
    <t xml:space="preserve"> Sayur-sayuran</t>
  </si>
  <si>
    <t>Tabung Gas, Jasa Sewa</t>
  </si>
  <si>
    <t>Produksi Tanaman Pangan</t>
  </si>
  <si>
    <t>Budidaya Ikan Gurame &amp; Kangkung</t>
  </si>
  <si>
    <t>Pengembangbiakan Kambing</t>
  </si>
  <si>
    <t>Budidaya Bebek Petelur</t>
  </si>
  <si>
    <t>Pemberdayaan Pertanian</t>
  </si>
  <si>
    <t>Pengelolaan Ikan Lele</t>
  </si>
  <si>
    <t>Armada Pengangkut Galong</t>
  </si>
  <si>
    <t>Pelayanan Air Bersih</t>
  </si>
  <si>
    <t>Koperasi, Perdagangan</t>
  </si>
  <si>
    <t>Air Galon</t>
  </si>
  <si>
    <t>Alat Musik</t>
  </si>
  <si>
    <t>Mobil</t>
  </si>
  <si>
    <t>Tenda Trowongan, Molen</t>
  </si>
  <si>
    <t>Banntuan KEMENDES</t>
  </si>
  <si>
    <t>Perdagangan Beras &amp; Telur</t>
  </si>
  <si>
    <t>Sewa Sound Sistem</t>
  </si>
  <si>
    <t>Sewa Alat Musik</t>
  </si>
  <si>
    <t>Elekton</t>
  </si>
  <si>
    <t>Dana Desa BUMDESMA</t>
  </si>
  <si>
    <t>Pengembangbiakan Sapi</t>
  </si>
  <si>
    <t xml:space="preserve">Molen </t>
  </si>
  <si>
    <t>Sewa Mobil</t>
  </si>
  <si>
    <t>BRI link</t>
  </si>
  <si>
    <t>Dana Desa KETAPANG</t>
  </si>
  <si>
    <t>Pembuatan Gula Semut</t>
  </si>
  <si>
    <t>Usaha Mitra</t>
  </si>
  <si>
    <t>Sound Sistem, SPP, BRI Link</t>
  </si>
  <si>
    <t>Bantuan Fisik</t>
  </si>
  <si>
    <t>Bantuan Mobil</t>
  </si>
  <si>
    <t>Dana Desa BUMDesMA</t>
  </si>
  <si>
    <t>Pembibitan</t>
  </si>
  <si>
    <t>Pembibitan Cengkeh</t>
  </si>
  <si>
    <t>Akumulasi 
Penyertaan
Modal
(Rp)</t>
  </si>
  <si>
    <t>Akumulasi
PAD
(Rp)</t>
  </si>
  <si>
    <t>Keterangan</t>
  </si>
  <si>
    <t>Jumlah
SDM</t>
  </si>
  <si>
    <t>KEC. BONYO BAHARI</t>
  </si>
  <si>
    <t>Bnto Bahari</t>
  </si>
  <si>
    <t>Sumber</t>
  </si>
  <si>
    <t>P. Modal</t>
  </si>
  <si>
    <t>PAD</t>
  </si>
  <si>
    <t>Kolam Renang</t>
  </si>
  <si>
    <t>Sewa Terowongan</t>
  </si>
  <si>
    <t>Jual Beli Pupuk</t>
  </si>
  <si>
    <t>Tabung Gas, Traktor</t>
  </si>
  <si>
    <t>Perdagangan  Pupuk</t>
  </si>
  <si>
    <t>Perbaikan Moleng, Sewa Tenda</t>
  </si>
  <si>
    <t>Persentase
Laba Bersi
 terhadap PADes
(%)</t>
  </si>
  <si>
    <t>Akumulasi
Laba Bersih
s.d Tahun ini
(Rp)</t>
  </si>
  <si>
    <t>Legalitas
Sertifikat
Badan Hukum
BUMDes</t>
  </si>
  <si>
    <t>REKAPITULASI DATA BUMDES 2025</t>
  </si>
  <si>
    <t>Nomor dan Tanggal
Sertifikat Badan Isaha BUMDes</t>
  </si>
  <si>
    <t>TOSERBA, Simpan Pinjam</t>
  </si>
  <si>
    <t>Jasa Sewa &amp; Rias Pengantin, Simpan Pinjam</t>
  </si>
  <si>
    <t>BUMDes  Melati Bialo</t>
  </si>
  <si>
    <t>BUMDes  Bukit Simpatik Bontomacinna</t>
  </si>
  <si>
    <t>BUMDes  Al Amanah Gattareng</t>
  </si>
  <si>
    <t>BUMDes  Dampang Sejahtera Dampang</t>
  </si>
  <si>
    <t>BUMDes  Bandar Jaya Palambarae</t>
  </si>
  <si>
    <t>BUMDes  Balagana Bontonyeleng</t>
  </si>
  <si>
    <t>BUMDes  Buwung Pitue Padang</t>
  </si>
  <si>
    <t>BUMDes  Samaturue Bontoraja</t>
  </si>
  <si>
    <t>BUMDes  Adil Sejahtera Paenre Lompoe</t>
  </si>
  <si>
    <t>BUMDes  Sehati Benteng Gattareng</t>
  </si>
  <si>
    <t>BUMDes  Bukit Sejahtera Bukit Harapan</t>
  </si>
  <si>
    <t>BUMDes  Polewali Sejahtera Polewali</t>
  </si>
  <si>
    <t>BUMDes  Cipta Mandiri Bontomasila</t>
  </si>
  <si>
    <t>BUMDes  Silondaeng Barombong</t>
  </si>
  <si>
    <t>BUMDes  Bukit Tinggi Bukit Tinggi</t>
  </si>
  <si>
    <t>BUMDes  Pelita Harapan Taccorong</t>
  </si>
  <si>
    <t>BUMDes  Berdaya Bira</t>
  </si>
  <si>
    <t>BUMDes  Apparalang Ara</t>
  </si>
  <si>
    <t>BUMDes  Bontosaile Darubiah</t>
  </si>
  <si>
    <t>BUMDes  Mandala Lembanna</t>
  </si>
  <si>
    <t>BUMDes  Berjasa Sejahtera Dwitiro</t>
  </si>
  <si>
    <t>BUMDes  Teras Pattopo Tritiro</t>
  </si>
  <si>
    <t>BUMDes  Rajawali Bontotangnga</t>
  </si>
  <si>
    <t>BUMDes  Julu Pamai Caramming</t>
  </si>
  <si>
    <t>BUMDes  Suka Jaya Pakubalaho</t>
  </si>
  <si>
    <t>BUMDes  Kita Bontomarannu</t>
  </si>
  <si>
    <t>BUMDes  Resky Lamanda</t>
  </si>
  <si>
    <t>BUMDes  Assamaturu Karassing</t>
  </si>
  <si>
    <t>BUMDes  Passingaiang Singa</t>
  </si>
  <si>
    <t>BUMDes  Passiturukan Gunturu</t>
  </si>
  <si>
    <t>BUMDes  Usaha Bersama Borong</t>
  </si>
  <si>
    <t>BUMDes  Sipakatau Tugondeng</t>
  </si>
  <si>
    <t>BUMDes  Sipaku Pataro</t>
  </si>
  <si>
    <t>BUMDes  Galla Lombo Tanah Toa</t>
  </si>
  <si>
    <t>BUMDes  Merah Putih Bulo Bulo</t>
  </si>
  <si>
    <t>BUMDes  Cahaya Jojjolo</t>
  </si>
  <si>
    <t>BUMDes  Ajuarae Baruga Riattang</t>
  </si>
  <si>
    <t>BUMDes  Sinar Mattirowalie</t>
  </si>
  <si>
    <t>BUMDes  Pabentengan Kindang</t>
  </si>
  <si>
    <t>BUMDes  Sipanaik Arinhua</t>
  </si>
  <si>
    <t>BUMDes  Sinar Balibo</t>
  </si>
  <si>
    <t>BUMDes  Jaya Garuntungan</t>
  </si>
  <si>
    <t>BUMDes   Cahaya Orogading</t>
  </si>
  <si>
    <t>BUMDes  Balangdidi Sipaenre</t>
  </si>
  <si>
    <t>BUMDes  Telaga Kahayya</t>
  </si>
  <si>
    <t>BUMDes  Sopa Mandiri Sopa</t>
  </si>
  <si>
    <t>BUMDes  Sulewatan Garanta</t>
  </si>
  <si>
    <t>BUMDes  Al Mubaraq Tammatto</t>
  </si>
  <si>
    <t>BUMDes  Amanah Padangloang</t>
  </si>
  <si>
    <t>BUMDes  Sinar Mattirowali Salemba</t>
  </si>
  <si>
    <t>BUMDes  Darussalam Bijawang</t>
  </si>
  <si>
    <t>BUMDes  Samaturue Bontobangun</t>
  </si>
  <si>
    <t>BUMDes  Nur Mandiri Bontoharu</t>
  </si>
  <si>
    <t>BUMDes  Sejahtera Swatani</t>
  </si>
  <si>
    <t>BUMDes  Amanah Bulolohe</t>
  </si>
  <si>
    <t>BUMDes  Tumarila Anrang</t>
  </si>
  <si>
    <t>BUMDes  Benteng Mandiri</t>
  </si>
  <si>
    <t>BUMDes  Harapan Bontosunggu</t>
  </si>
  <si>
    <t>BUMDes  Paulambusu Tirotama</t>
  </si>
  <si>
    <t>BUMDes  Cahaya Bonto Biraeng</t>
  </si>
  <si>
    <t>BUMDes  Anak Karaeng Kassi Buta</t>
  </si>
  <si>
    <t>BUMDes  Mandiri Sejahtera</t>
  </si>
  <si>
    <t>BUMDes  Mali Siparappe</t>
  </si>
  <si>
    <t>BUMDes  Batulohe Sejahtera</t>
  </si>
  <si>
    <t>BUMDes  Berkembang</t>
  </si>
  <si>
    <t>BUMDes  Sinar Palioi</t>
  </si>
  <si>
    <t>BUMDes  Sombayya Sejahtera</t>
  </si>
  <si>
    <t>BUMDes  Kausar Balleangin Mandiri</t>
  </si>
  <si>
    <t>BUMDes  Sinar Harapan</t>
  </si>
  <si>
    <t>BUMDes  Karama Sejahtera Bersama</t>
  </si>
  <si>
    <t>BUMDes  Sipakatau Sipakalebbi</t>
  </si>
  <si>
    <t>BUMDes  Niaga Mandiri</t>
  </si>
  <si>
    <t>BUMDes  Jangan Ejayya</t>
  </si>
  <si>
    <t>BUMDes  Mabbulo Sibatang</t>
  </si>
  <si>
    <t>BUMDes  Fawwas Jaya</t>
  </si>
  <si>
    <t>BUMDes  Bunga Cengkeh</t>
  </si>
  <si>
    <t>BUMDes  Rezki Mulia</t>
  </si>
  <si>
    <t>BUMDes  Tunas Mekar</t>
  </si>
  <si>
    <t>BUMDes  Karya Pelangi</t>
  </si>
  <si>
    <t>BUMDes  Dato Ribandang</t>
  </si>
  <si>
    <t>BUMDes  Cahaya Karya Mandiri</t>
  </si>
  <si>
    <t>BUMDes  Harapan Mandiri</t>
  </si>
  <si>
    <t>BUMDes  Mutiara</t>
  </si>
  <si>
    <t>BUMDes  Sipakarennu</t>
  </si>
  <si>
    <t>BUMDes  Harapan Sejati</t>
  </si>
  <si>
    <t>BUMDes  Sejahtera Mandiri</t>
  </si>
  <si>
    <t>BUMDes  Kambuno Jaya</t>
  </si>
  <si>
    <t>BUMDes  Essae Patuju</t>
  </si>
  <si>
    <t>BUMDes  Matahari</t>
  </si>
  <si>
    <t>BUMDes  Lapa Tenteng</t>
  </si>
  <si>
    <t>BUMDes  Jera Lompoa</t>
  </si>
  <si>
    <t>BUMDes  Pantama Karya</t>
  </si>
  <si>
    <t>BUMDes  Suka Maju</t>
  </si>
  <si>
    <t>BUMDes  Barani Kajang</t>
  </si>
  <si>
    <t>BUMDes  Galla Bantalang</t>
  </si>
  <si>
    <t>BUMDes  Sapa Kaloro</t>
  </si>
  <si>
    <t>BUMDes  Batu Raga</t>
  </si>
  <si>
    <t>BUMDes  Mappasunggu</t>
  </si>
  <si>
    <t>BUMDes  Putra Perintis</t>
  </si>
  <si>
    <t>BUMDes  Malleleng Jaya</t>
  </si>
  <si>
    <t>BUMDes  Sinar Jaya</t>
  </si>
  <si>
    <t>BUMDes  Ululembang</t>
  </si>
  <si>
    <t>BUMDes  Cahaya Ere Bulang</t>
  </si>
  <si>
    <t>BUMDes  Moncong Buloa</t>
  </si>
  <si>
    <t>BUMDes  Possi Tanayya</t>
  </si>
  <si>
    <t>BUMDes  Nirannuang</t>
  </si>
  <si>
    <t>BUMDes  Bukit Emas</t>
  </si>
  <si>
    <t>BUMDes  Lemo Sibatu</t>
  </si>
  <si>
    <t>BUMDes  Andi Mappanganro</t>
  </si>
  <si>
    <t>BUMDes  Bukit Simpatik</t>
  </si>
  <si>
    <t>BUMDes  Dampang Sejahtera</t>
  </si>
  <si>
    <t>BUMDes  Adil Sejahtera</t>
  </si>
  <si>
    <t>BUMDes  Sehati</t>
  </si>
  <si>
    <t>BUMDes  Bukit Sejahtera</t>
  </si>
  <si>
    <t>BUMDes  Cipta Mandiri</t>
  </si>
  <si>
    <t>BUMDes  Silondaeng</t>
  </si>
  <si>
    <t>BUMDes  Bukit Tinggi</t>
  </si>
  <si>
    <t>BUMDes  Pelita Harapan</t>
  </si>
  <si>
    <t>BUMDes  Berjasa Sejahtera</t>
  </si>
  <si>
    <t xml:space="preserve">BUMDes  Ajuarae </t>
  </si>
  <si>
    <t>BUMDes  Sinar Mattirowali</t>
  </si>
  <si>
    <t>BUMDes  Darussalam</t>
  </si>
  <si>
    <t>BUMDes  Samaturue</t>
  </si>
  <si>
    <t>Laba Bersih</t>
  </si>
  <si>
    <t>Status Perkembangan BUMDes</t>
  </si>
  <si>
    <t>P</t>
  </si>
  <si>
    <t>1. Kuliner
2. SPP
3. Peternakan Ayam Petelur</t>
  </si>
  <si>
    <t>1. Sewa Lahan Pertanian
2. Budidaya Ikan Nila
3. Budidaya Ikan Lele</t>
  </si>
  <si>
    <t>1. Percetakan  
2. Traktor
3. Pertanian Cabai</t>
  </si>
  <si>
    <t>1. Perdagangan  Pupuk
2. Perbaikan Moleng
3. Sewa Tenda,
4.Budidaya Semangka</t>
  </si>
  <si>
    <t>1. Molen
2. Budidaya Jamur Tiram
3. Peternakan Ayam Petelur</t>
  </si>
  <si>
    <t>1. Simpan Pinjam
2. Peternakan Sapi
3. Peternakan Ayam Petelur</t>
  </si>
  <si>
    <t>1. TOSERBA
2. Simpan Pinjam
3. Peternakan Ayam Pedaging</t>
  </si>
  <si>
    <t>1. Jual/Beli Pupuk
2. ATK
3. Jasa Sewa
4. Budidaya Sayuran Hidroponik</t>
  </si>
  <si>
    <t>1. Jasa Sewa 
2. Rias Pengantin
3. Simpan Pinjam
4. Perdagangan Gabah</t>
  </si>
  <si>
    <t>1. Pertamini
2. Jasa Sewa Traktor</t>
  </si>
  <si>
    <t>1. Jual ATK,
2. enyewaan Tenda
3. Peternakan Ayam Petelur</t>
  </si>
  <si>
    <t>1. Molen
2. Sound Sistem
3. Peternakan Ayam Uluh</t>
  </si>
  <si>
    <t>Ketua &amp; Bendahara telah mengundurkan diri</t>
  </si>
  <si>
    <t>Kades dominan 
mengurus BUMDes</t>
  </si>
  <si>
    <t>1. Pertanian (Padi)
2. Penggemukan Sapi</t>
  </si>
  <si>
    <t>Pengurus BUMDes belum terbentuk</t>
  </si>
  <si>
    <t>1. Jual Beli Pupuk
2. Tabung Gas
3. Traktor
4. Perdagangan Pupuk</t>
  </si>
  <si>
    <t>1. Pengelolaan Sampah
2. Pengembangbiakan Sapi Bali</t>
  </si>
  <si>
    <t>1. Simpan Pinjam
2. Pengembangbiakan Sapi Bali</t>
  </si>
  <si>
    <t>1. Simpan Pinjam
2. Warung Kopi
3. Molen
4. Jasa Sewa Kursi</t>
  </si>
  <si>
    <t>Direktur BUMDes keluar merantau sehingga perlu Revitalisasi pengurus BUMDes</t>
  </si>
  <si>
    <t>1. Saprodi
2. Simpan Pinjam
3. Budidaya Ayam Petelur</t>
  </si>
  <si>
    <t>1. Simpan Pinjam
2.  Budidaya Sayuran
3.  Perdagangan Ikan
4. Perdagangan Umum</t>
  </si>
  <si>
    <t>1. ATK
2. Simpan Pinjam
3. Mesin Traktor
4. Perdagangan Saprotan</t>
  </si>
  <si>
    <t>1. Jasa Sewa
2. Pertanian Cabe</t>
  </si>
  <si>
    <t>1. Peternakan Ayam
2. Penggemukan Sapi
3. Perdagangan Saprodi</t>
  </si>
  <si>
    <t>1. BRI Link
2. Penggemukan Sapi
3. Penjualan Tabung Gas
4. Perdagangan Saprotan
5. Perdagangan Jagung</t>
  </si>
  <si>
    <t>1. Jasa Sewa
2. BRI Link
3. Budidaya Jagung</t>
  </si>
  <si>
    <t>1. Penggemukan Sapi
2. Simpan Pinjam
3. Perdagangan Beras</t>
  </si>
  <si>
    <t>1. Jasa Sewa Kursi
2. Budidaya Jagung
3. Budidaya Terong
4. Perdagangan Umum</t>
  </si>
  <si>
    <t>1. BRI Link
2. Budidaya Jagung</t>
  </si>
  <si>
    <t>1. Perdagangan Umum
2. Budidaya Jagung
3. Budidaya Cabai</t>
  </si>
  <si>
    <t>1. Simpan Pinjam
2. Warung Kopi</t>
  </si>
  <si>
    <t>1. TOSERBA
2. Budidaya Jagung</t>
  </si>
  <si>
    <t>1. Menjahit
2. ATK
3. Produksi Gula Merah
4. Budidaya Cabai</t>
  </si>
  <si>
    <t>1. BRI Link
2. Usaha Karaoke
3. Budidaya Pepaya Kalifornia</t>
  </si>
  <si>
    <t>1. SPP
2. Perdagangan Pupuk</t>
  </si>
  <si>
    <t>1. Pengelolaan Air Bersih
2. SPP</t>
  </si>
  <si>
    <t>1. Sewa Baju Adat
2. Perdagangan Beras</t>
  </si>
  <si>
    <t>1. Penggemukan Sapi
2. Perdaganan Gabah
3. Budidaya Ikan Nila</t>
  </si>
  <si>
    <t>1. Jual Beli Sapi
2. Penggemukan Sapi
3. Peternakan Ayam Petelur</t>
  </si>
  <si>
    <t>1. Perdagangan Jagung
2. Perdagangan Pupuk</t>
  </si>
  <si>
    <t>1. Pakan Ternak Ayam Petelur
2. ATK
3. BRI Link
4. Perdagangan Telur</t>
  </si>
  <si>
    <t>1. Simpan Pinjam
2. Penggemukan Sapi
3. Budidaya Ayam Petelur</t>
  </si>
  <si>
    <t>1. Sewa Baju Pengantin
2. Perdagangan Pupuk</t>
  </si>
  <si>
    <t>1. Perdagangan Umum
2. Pertanian
3. Perdagangan Umum
4. Budidaya Ikan Nila</t>
  </si>
  <si>
    <t>1. Simpan Pinjam
2. Perdagangan
3. Penjualan Pupuk</t>
  </si>
  <si>
    <t>1. Jual Beli Tabung
2. Perdagangan Kelapa</t>
  </si>
  <si>
    <t>1. Penggemukan Sapi
2. Usaha Air Mineral
3. Perdagangan Umum</t>
  </si>
  <si>
    <t>1. Peternakan Ayam
2. Sewa Terowongan
3. Perdagangan Umum</t>
  </si>
  <si>
    <t>1. Jasa Tenda
2. Penyewaan Lahan Persawahan</t>
  </si>
  <si>
    <t>1. Penggemukan Sapi
2. Perdagangan Umum</t>
  </si>
  <si>
    <t>1. Jasa Sewa
2. ATK
3. Pariwisata
4. Budidaya Pepaya Kalifornia</t>
  </si>
  <si>
    <t>JENIS USAHA DAN LEGALITAS BUMDes</t>
  </si>
  <si>
    <t>1. Simpan Pinjam
2. Peternakan Sapi
3.  Air Bersih
4. Budidaya Ikan Lele</t>
  </si>
  <si>
    <t>1. Pengemukan Sapi
2. Simpan Pinjam
3. Perdagangan, Elektone</t>
  </si>
  <si>
    <t>1. Bumes Mart
2. Penggemukan Sapi
3. Molen
4. Budidaya Ikan Lele</t>
  </si>
  <si>
    <t>1. Ayam Petelur
2. Perdagangan Umum</t>
  </si>
  <si>
    <t>1. Penggilingan Kopi
2. Kolam Renang
3. Depot Air Minum</t>
  </si>
  <si>
    <t>1. PERTAMINI
2. Peternakan Ayam Kampung</t>
  </si>
  <si>
    <t>1. Perdagangan Beras
2. Perdagangan Pisang</t>
  </si>
  <si>
    <t>1. Tabung Gas
2. Sewa Kursi
3. Sewa Molen
4, Budidaya Ikan Lele</t>
  </si>
  <si>
    <t>1. Peternakan Ayam Pedaging
2. Budidaya Kacang Panjang
3. Budidaya Kangkung</t>
  </si>
  <si>
    <t>1. Sayur-sayuran
2. Budidaya Ikan Nila</t>
  </si>
  <si>
    <t>1. Tabung Gas
2. Pertanian Gabah</t>
  </si>
  <si>
    <t>1. Budidaya Ikan Gurame 
2. Budidaya Kangkung
3. Pengembangbiakan Kambing
4, Budidaya Bebek Petelur</t>
  </si>
  <si>
    <t>1. Kuliner
2. Budidaya Ayam Petelur</t>
  </si>
  <si>
    <t>1. Pemberdayaan Pertanian
2. Pengelolaan Ikan Lele
3. Armada Pengangkut Galon</t>
  </si>
  <si>
    <t>1. Peternakan Ayam
2. Penggemukan Sapi</t>
  </si>
  <si>
    <t>1. Kuliner
2. Perdagangan Beras</t>
  </si>
  <si>
    <t>1. Koperasi
2. Perdagangan
3. Pelayanan Air Bersih
4. Budidaya Cabai</t>
  </si>
  <si>
    <t>1. ATK
2. Jasa Sewa
3. BRI Link
4. Sound Sistem</t>
  </si>
  <si>
    <t>1. Jasa Sewa
2. Tabung Gas
3. Budidaya Cabai</t>
  </si>
  <si>
    <t>1. Peternakan Sapi
2. Air Galon</t>
  </si>
  <si>
    <t>1. Saprodi
2. Simpan Pinjam</t>
  </si>
  <si>
    <t>1. BRI Link
2. TOSERBA
2. Perdagangan Beras &amp; Telur</t>
  </si>
  <si>
    <t>1. Tabung Gas
2. Penyewaan Tenda
3. BRI Link</t>
  </si>
  <si>
    <t>1. Simpan Pinjam
2. Jasa Sewa
3. Budidaya Ikan Lele</t>
  </si>
  <si>
    <t>1. Sewa Sound Sistem
2. Molen
3. Sewa Alat Musik</t>
  </si>
  <si>
    <t>1. Elekton
2. Simpan Pinjam
3. ATK
4. Peternakan Sapi</t>
  </si>
  <si>
    <t>1. Pengembangbiakan Sapi
2. Molen 
3. Traktor</t>
  </si>
  <si>
    <t xml:space="preserve"> Perdagangan Beras</t>
  </si>
  <si>
    <t>1. Simpan Pinjam
2. Pembibitan
3. Simpan Pinjam
4. Pembibitan Cengkeh</t>
  </si>
  <si>
    <t>Nilai</t>
  </si>
  <si>
    <t>BUMDes  Al Amanah</t>
  </si>
  <si>
    <t>`</t>
  </si>
  <si>
    <t>LAPORAN PENYERTAAN MODAL, LABA/RUGI  DAN PADes BUMDes 2025</t>
  </si>
  <si>
    <t>Laba/(Rugi)</t>
  </si>
  <si>
    <t>Penyertaan Modal 2025  
tidak cair karena melewati
Batas Pencairan 19 Des 2025</t>
  </si>
  <si>
    <t>Status BUMDes Thn 2025 TIDAK AKTIF disebabkan Direktur BUMDes Tidak Ada</t>
  </si>
  <si>
    <t>Kecamatan -
Desa</t>
  </si>
  <si>
    <t>KECAMATAN GANTARANG</t>
  </si>
  <si>
    <t>KECAMATAN BONTO BAHARI</t>
  </si>
  <si>
    <t>KECAMATAN BONTO TIRO</t>
  </si>
  <si>
    <t>Status BUMDes Thn 2025 TIDAK AKTIF disebabkan Pemgurus BUMDes Tidak Ada</t>
  </si>
  <si>
    <t>KECAMATAN HERLANG</t>
  </si>
  <si>
    <t>KECAMATAN KAJANG</t>
  </si>
  <si>
    <t>KECAMATAN BULUKUMPA</t>
  </si>
  <si>
    <t>KECAMATAN KINDANG</t>
  </si>
  <si>
    <t>KECAMATAN UJUNG LOE</t>
  </si>
  <si>
    <t>KECAMATAN RILAU ALE</t>
  </si>
  <si>
    <t>Sejak berdirinya sampai dengan Thn. 2024 tercatat TIDAK MEMILIKI Penyertaan Modal maupun penyertaan Aset</t>
  </si>
  <si>
    <t>Penyertaan Modal 2025  TIDAK CAIR karena melewati Batas Pencairan 19 Des 2025</t>
  </si>
  <si>
    <t>Sejak berdirinya sampai dengan Thn. 2024 tercatat TIDAK MEMILIKI Penyertaan Modal maupun penyertaan Aset dan Penyertaan Modal Thn. 2025  TIDAK CAIR karena melewati Batas Pencairan 19 Des 2025</t>
  </si>
  <si>
    <t>BUMDes BELUM AKTIF disebabkan kepengurusan BUMDes belum terbentuk</t>
  </si>
  <si>
    <t>Teracatat ada penyertaan aset desa namun Thn. Dan nominal penyertaan aset desa BELUM DIKETAHUI</t>
  </si>
  <si>
    <t>Thn 2025 BUMDes TIDAK AKTIF karena pengurus BUMDes TIDAK ADA</t>
  </si>
  <si>
    <t>Penyertaan Modal Thn. 2025  TIDAK CAIR karena melewati Batas Pencairan 19 Des 2025</t>
  </si>
  <si>
    <t>Ber-
kembang</t>
  </si>
  <si>
    <t>1. BRI Link, Jasa Sewa
2. Tabung Gas
3. Sewa Mobil
4. Budidaya Ikan Nila</t>
  </si>
  <si>
    <t>1. Sound Sistem
2. SPP, BRI Link
3. Pembuatan Gula Semut
4. Usaha Mitra</t>
  </si>
  <si>
    <t>1. Tenda Trowongan
2. Molen,  Alat Musik
3. Sewa Mobil
4. Peternakan Ayam Petelur</t>
  </si>
  <si>
    <t>1. Pariwisata
2. Budidaya Kepiting</t>
  </si>
  <si>
    <t>1. Simpan Pinjam
2. Tabung Gas, Jasa Sewa
3. Budidaya Kacang Panjang
4. Budidaya Terong &amp; Kangkung</t>
  </si>
  <si>
    <t>1. Penggemukan Sapi
2. Tabung Gas, Jasa Sewa
3. Pengolahan Kopi
4. Perdagangan Umum</t>
  </si>
  <si>
    <t>1. Pengelolaan Air Bersih
2. Perdagangan Umum</t>
  </si>
  <si>
    <t>1. Penggemukan Sapi
2. UMKM, Jasa Sewa 
3. Budidaya Ikan Nila
4. Budidaya Ikan Lele</t>
  </si>
  <si>
    <t>1. Penggemukan Sapi
2. Tabung Gas, BRI Link
3. Budidaya Udang
4. Perdagangan Pupuk</t>
  </si>
  <si>
    <t>1. ATK, Perlengkapan Mayat
2 Saprodi, BRI Link
3. Simpan Pinjam
4.  Perdagangan Beras
5.  Perdagangan Telur</t>
  </si>
  <si>
    <t>1. Pengelolaan Air Bersih
2. Simpan Pinjam
3. Budidaya Jagung &amp; Cabai
4. Pertanian Padi
5. Peternakan Sapi</t>
  </si>
  <si>
    <t>1. Simpan Pinjam, BRI Link
2. Warung Kopi
3. Jasa Sewa
4. Budidaya Jagung</t>
  </si>
  <si>
    <t>1. Budidaya Buah Naga
2. Pupuk Organik
3. Pembuatan Batu Merah
4. Perdagangan Umum
5. Perdagangan Gabah/Padi</t>
  </si>
  <si>
    <t>1. Penyewaan Kursi &amp; Tenda
2. Penyewaan Kamera &amp; Layar
3. Sewa Molen
4. Budidaya Ayam Ras Petelur</t>
  </si>
  <si>
    <t>1. Pemecah Batu
2. Perdagangan Gabah</t>
  </si>
  <si>
    <t>1. Jasa Sewa Tenda
2. Kuliner, ATK
3. Paket Wisata</t>
  </si>
  <si>
    <t>1. Simpan Pinjam
2. Warung Kopi
3. Molen, Jasa Sewa Kursi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</si>
</sst>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dd\ \-\ mm\ \-\ yyyy"/>
    <numFmt numFmtId="166" formatCode="_(* #,##0.00_);_(* \(#,##0.00\);_(* &quot;-&quot;??_);_(@_)"/>
    <numFmt numFmtId="167" formatCode="_(* #,##0_);_(* \(#,##0\);_(* &quot;-&quot;_);_(@_)"/>
    <numFmt numFmtId="168" formatCode="dd\ \ mmm\ \ yyyy"/>
    <numFmt numFmtId="169" formatCode="#,##0.00_ ;\-#,##0.00\ "/>
    <numFmt numFmtId="170" formatCode="#\ &quot;Org&quot;"/>
    <numFmt numFmtId="171" formatCode="_-\ #,##0_-;\-\ #,##0_-;_-\ &quot;-&quot;_-;_-@_-"/>
    <numFmt numFmtId="172" formatCode="#\ &quot;BUMDes&quot;"/>
    <numFmt numFmtId="173" formatCode="0.00_ ;\-0.00\ "/>
  </numFmts>
  <fonts count="5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egoe UI Emoji"/>
      <family val="2"/>
    </font>
    <font>
      <sz val="11"/>
      <color theme="1"/>
      <name val="Segoe UI Emoji"/>
      <family val="2"/>
    </font>
    <font>
      <b/>
      <sz val="11"/>
      <color theme="1"/>
      <name val="Segoe UI Emoji"/>
      <family val="2"/>
    </font>
    <font>
      <sz val="10"/>
      <color theme="1"/>
      <name val="Segoe UI Emoji"/>
      <family val="2"/>
    </font>
    <font>
      <b/>
      <i/>
      <sz val="10"/>
      <color theme="1"/>
      <name val="Segoe UI Emoji"/>
      <family val="2"/>
    </font>
    <font>
      <sz val="9"/>
      <color theme="1"/>
      <name val="Segoe UI Emoji"/>
      <family val="2"/>
    </font>
    <font>
      <sz val="8"/>
      <color theme="1"/>
      <name val="Segoe UI Emoji"/>
      <family val="2"/>
    </font>
    <font>
      <b/>
      <sz val="10"/>
      <color theme="1"/>
      <name val="Segoe UI Emoji"/>
      <family val="2"/>
    </font>
    <font>
      <b/>
      <sz val="8"/>
      <color theme="1"/>
      <name val="Segoe UI Emoji"/>
      <family val="2"/>
    </font>
    <font>
      <b/>
      <strike/>
      <sz val="10"/>
      <color theme="1"/>
      <name val="Segoe UI Emoji"/>
      <family val="2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charset val="1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4"/>
      <color theme="1"/>
      <name val="Bookman Old Style"/>
      <family val="1"/>
    </font>
    <font>
      <sz val="14"/>
      <name val="Bookman Old Style"/>
      <family val="1"/>
    </font>
    <font>
      <sz val="11"/>
      <name val="Bookman Old Style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4"/>
      <color rgb="FFFF0000"/>
      <name val="Bookman Old Style"/>
      <family val="1"/>
    </font>
    <font>
      <u/>
      <sz val="14"/>
      <color theme="1"/>
      <name val="Bookman Old Style"/>
      <family val="1"/>
    </font>
    <font>
      <b/>
      <u/>
      <sz val="14"/>
      <color theme="1"/>
      <name val="Bookman Old Style"/>
      <family val="1"/>
    </font>
    <font>
      <sz val="11"/>
      <name val="Bookman Old Style"/>
      <family val="1"/>
      <charset val="1"/>
    </font>
    <font>
      <sz val="11"/>
      <color rgb="FF000000"/>
      <name val="&quot;ȫookman Old Style\&quot;&quot;"/>
      <charset val="1"/>
    </font>
    <font>
      <sz val="11"/>
      <color theme="1"/>
      <name val="Bookman Old Style"/>
      <family val="1"/>
      <charset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Wingdings 2"/>
      <family val="1"/>
      <charset val="2"/>
    </font>
    <font>
      <u/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6" fontId="1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 inden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indent="1"/>
    </xf>
    <xf numFmtId="0" fontId="10" fillId="0" borderId="1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 indent="1"/>
    </xf>
    <xf numFmtId="0" fontId="6" fillId="0" borderId="2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9" fontId="10" fillId="0" borderId="9" xfId="0" applyNumberFormat="1" applyFont="1" applyBorder="1" applyAlignment="1">
      <alignment horizontal="left" vertical="center" indent="1"/>
    </xf>
    <xf numFmtId="49" fontId="8" fillId="0" borderId="12" xfId="0" applyNumberFormat="1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8" fillId="0" borderId="16" xfId="0" applyNumberFormat="1" applyFont="1" applyBorder="1" applyAlignment="1">
      <alignment horizontal="left" vertical="center" inden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4" xfId="0" applyFont="1" applyBorder="1" applyAlignment="1">
      <alignment horizontal="left" vertical="center" indent="1"/>
    </xf>
    <xf numFmtId="0" fontId="8" fillId="0" borderId="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top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top" wrapText="1"/>
    </xf>
    <xf numFmtId="0" fontId="8" fillId="0" borderId="16" xfId="0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8" fillId="5" borderId="9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8" fillId="5" borderId="5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23" fillId="6" borderId="9" xfId="2" applyNumberFormat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top" wrapText="1"/>
    </xf>
    <xf numFmtId="0" fontId="24" fillId="6" borderId="4" xfId="2" applyNumberFormat="1" applyFont="1" applyFill="1" applyBorder="1" applyAlignment="1">
      <alignment horizontal="center" vertical="center"/>
    </xf>
    <xf numFmtId="3" fontId="25" fillId="0" borderId="4" xfId="0" applyNumberFormat="1" applyFont="1" applyBorder="1"/>
    <xf numFmtId="3" fontId="25" fillId="0" borderId="11" xfId="0" applyNumberFormat="1" applyFont="1" applyBorder="1"/>
    <xf numFmtId="0" fontId="19" fillId="0" borderId="0" xfId="0" applyFont="1" applyAlignment="1">
      <alignment vertical="center"/>
    </xf>
    <xf numFmtId="167" fontId="23" fillId="6" borderId="4" xfId="2" applyNumberFormat="1" applyFont="1" applyFill="1" applyBorder="1" applyAlignment="1">
      <alignment horizontal="center" vertical="center"/>
    </xf>
    <xf numFmtId="167" fontId="23" fillId="6" borderId="9" xfId="2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top" wrapText="1"/>
    </xf>
    <xf numFmtId="167" fontId="24" fillId="6" borderId="4" xfId="2" applyNumberFormat="1" applyFont="1" applyFill="1" applyBorder="1" applyAlignment="1">
      <alignment horizontal="center" vertical="center"/>
    </xf>
    <xf numFmtId="167" fontId="24" fillId="0" borderId="4" xfId="2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 wrapText="1"/>
    </xf>
    <xf numFmtId="167" fontId="24" fillId="6" borderId="6" xfId="2" applyNumberFormat="1" applyFont="1" applyFill="1" applyBorder="1" applyAlignment="1">
      <alignment horizontal="center" vertical="center"/>
    </xf>
    <xf numFmtId="167" fontId="24" fillId="0" borderId="6" xfId="2" applyNumberFormat="1" applyFont="1" applyFill="1" applyBorder="1" applyAlignment="1">
      <alignment horizontal="center" vertical="center"/>
    </xf>
    <xf numFmtId="3" fontId="25" fillId="0" borderId="6" xfId="0" applyNumberFormat="1" applyFont="1" applyBorder="1"/>
    <xf numFmtId="0" fontId="22" fillId="0" borderId="4" xfId="0" applyFont="1" applyBorder="1" applyAlignment="1">
      <alignment horizontal="left" vertical="center" wrapText="1"/>
    </xf>
    <xf numFmtId="167" fontId="23" fillId="6" borderId="9" xfId="2" applyNumberFormat="1" applyFont="1" applyFill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1" fillId="0" borderId="11" xfId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right"/>
    </xf>
    <xf numFmtId="3" fontId="25" fillId="0" borderId="11" xfId="0" applyNumberFormat="1" applyFont="1" applyBorder="1" applyAlignment="1">
      <alignment horizontal="right"/>
    </xf>
    <xf numFmtId="0" fontId="22" fillId="6" borderId="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6" borderId="12" xfId="0" applyFont="1" applyFill="1" applyBorder="1" applyAlignment="1">
      <alignment horizontal="center" vertical="center"/>
    </xf>
    <xf numFmtId="167" fontId="23" fillId="6" borderId="12" xfId="2" applyNumberFormat="1" applyFont="1" applyFill="1" applyBorder="1" applyAlignment="1">
      <alignment horizontal="left" vertical="center"/>
    </xf>
    <xf numFmtId="0" fontId="23" fillId="6" borderId="29" xfId="2" applyNumberFormat="1" applyFont="1" applyFill="1" applyBorder="1" applyAlignment="1">
      <alignment horizontal="center" vertical="center"/>
    </xf>
    <xf numFmtId="0" fontId="23" fillId="6" borderId="19" xfId="2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167" fontId="23" fillId="6" borderId="26" xfId="2" applyNumberFormat="1" applyFont="1" applyFill="1" applyBorder="1" applyAlignment="1">
      <alignment horizontal="center" vertical="center"/>
    </xf>
    <xf numFmtId="0" fontId="23" fillId="6" borderId="19" xfId="2" applyNumberFormat="1" applyFont="1" applyFill="1" applyBorder="1" applyAlignment="1">
      <alignment horizontal="center" vertical="center"/>
    </xf>
    <xf numFmtId="167" fontId="23" fillId="6" borderId="19" xfId="2" applyNumberFormat="1" applyFont="1" applyFill="1" applyBorder="1" applyAlignment="1">
      <alignment horizontal="left" vertical="center"/>
    </xf>
    <xf numFmtId="0" fontId="24" fillId="0" borderId="4" xfId="2" applyNumberFormat="1" applyFont="1" applyFill="1" applyBorder="1" applyAlignment="1">
      <alignment horizontal="center" vertical="center"/>
    </xf>
    <xf numFmtId="167" fontId="23" fillId="6" borderId="9" xfId="2" applyNumberFormat="1" applyFont="1" applyFill="1" applyBorder="1" applyAlignment="1">
      <alignment horizontal="left" vertical="center" wrapText="1"/>
    </xf>
    <xf numFmtId="3" fontId="26" fillId="0" borderId="30" xfId="0" applyNumberFormat="1" applyFont="1" applyBorder="1"/>
    <xf numFmtId="0" fontId="0" fillId="0" borderId="31" xfId="0" applyBorder="1"/>
    <xf numFmtId="0" fontId="0" fillId="0" borderId="11" xfId="0" applyBorder="1"/>
    <xf numFmtId="0" fontId="0" fillId="0" borderId="4" xfId="0" applyBorder="1"/>
    <xf numFmtId="0" fontId="27" fillId="0" borderId="4" xfId="0" applyFont="1" applyBorder="1"/>
    <xf numFmtId="0" fontId="27" fillId="0" borderId="11" xfId="0" applyFont="1" applyBorder="1"/>
    <xf numFmtId="0" fontId="28" fillId="0" borderId="4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30" fillId="0" borderId="4" xfId="0" applyFont="1" applyBorder="1"/>
    <xf numFmtId="0" fontId="27" fillId="0" borderId="4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167" fontId="23" fillId="6" borderId="12" xfId="2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indent="15"/>
    </xf>
    <xf numFmtId="0" fontId="31" fillId="0" borderId="4" xfId="0" applyFont="1" applyBorder="1"/>
    <xf numFmtId="0" fontId="32" fillId="0" borderId="11" xfId="0" applyFont="1" applyBorder="1"/>
    <xf numFmtId="167" fontId="24" fillId="6" borderId="4" xfId="2" applyNumberFormat="1" applyFont="1" applyFill="1" applyBorder="1" applyAlignment="1">
      <alignment horizontal="left" vertical="center"/>
    </xf>
    <xf numFmtId="167" fontId="24" fillId="0" borderId="4" xfId="2" applyNumberFormat="1" applyFont="1" applyFill="1" applyBorder="1" applyAlignment="1">
      <alignment horizontal="left" vertical="center"/>
    </xf>
    <xf numFmtId="0" fontId="23" fillId="6" borderId="12" xfId="2" applyNumberFormat="1" applyFont="1" applyFill="1" applyBorder="1" applyAlignment="1">
      <alignment horizontal="center" vertical="center"/>
    </xf>
    <xf numFmtId="167" fontId="23" fillId="6" borderId="28" xfId="2" applyNumberFormat="1" applyFont="1" applyFill="1" applyBorder="1" applyAlignment="1">
      <alignment horizontal="center" vertical="center"/>
    </xf>
    <xf numFmtId="167" fontId="23" fillId="6" borderId="28" xfId="2" applyNumberFormat="1" applyFont="1" applyFill="1" applyBorder="1" applyAlignment="1">
      <alignment horizontal="left" vertical="center"/>
    </xf>
    <xf numFmtId="167" fontId="24" fillId="6" borderId="5" xfId="2" applyNumberFormat="1" applyFont="1" applyFill="1" applyBorder="1" applyAlignment="1">
      <alignment horizontal="center" vertical="center"/>
    </xf>
    <xf numFmtId="167" fontId="24" fillId="0" borderId="5" xfId="2" applyNumberFormat="1" applyFont="1" applyFill="1" applyBorder="1" applyAlignment="1">
      <alignment horizontal="center" vertical="center"/>
    </xf>
    <xf numFmtId="0" fontId="23" fillId="6" borderId="29" xfId="2" applyNumberFormat="1" applyFont="1" applyFill="1" applyBorder="1" applyAlignment="1">
      <alignment horizontal="left" vertical="center" wrapText="1"/>
    </xf>
    <xf numFmtId="0" fontId="24" fillId="6" borderId="6" xfId="2" applyNumberFormat="1" applyFont="1" applyFill="1" applyBorder="1" applyAlignment="1">
      <alignment horizontal="center" vertical="center"/>
    </xf>
    <xf numFmtId="0" fontId="24" fillId="0" borderId="6" xfId="2" applyNumberFormat="1" applyFont="1" applyFill="1" applyBorder="1" applyAlignment="1">
      <alignment horizontal="center" vertical="center"/>
    </xf>
    <xf numFmtId="167" fontId="23" fillId="6" borderId="19" xfId="2" applyNumberFormat="1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left" wrapText="1"/>
    </xf>
    <xf numFmtId="0" fontId="19" fillId="6" borderId="4" xfId="0" applyFont="1" applyFill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2" fillId="6" borderId="9" xfId="0" applyFont="1" applyFill="1" applyBorder="1"/>
    <xf numFmtId="0" fontId="19" fillId="6" borderId="4" xfId="0" applyFont="1" applyFill="1" applyBorder="1"/>
    <xf numFmtId="0" fontId="19" fillId="0" borderId="4" xfId="0" applyFont="1" applyBorder="1"/>
    <xf numFmtId="167" fontId="23" fillId="6" borderId="29" xfId="2" applyNumberFormat="1" applyFont="1" applyFill="1" applyBorder="1" applyAlignment="1">
      <alignment horizontal="center" vertical="center" wrapText="1"/>
    </xf>
    <xf numFmtId="167" fontId="23" fillId="6" borderId="33" xfId="2" applyNumberFormat="1" applyFont="1" applyFill="1" applyBorder="1" applyAlignment="1">
      <alignment horizontal="center" vertical="center"/>
    </xf>
    <xf numFmtId="167" fontId="23" fillId="6" borderId="9" xfId="2" applyNumberFormat="1" applyFont="1" applyFill="1" applyBorder="1" applyAlignment="1">
      <alignment horizontal="center" vertical="center" wrapText="1"/>
    </xf>
    <xf numFmtId="167" fontId="24" fillId="6" borderId="4" xfId="2" applyNumberFormat="1" applyFont="1" applyFill="1" applyBorder="1" applyAlignment="1">
      <alignment horizontal="center" vertical="center" wrapText="1"/>
    </xf>
    <xf numFmtId="167" fontId="23" fillId="6" borderId="29" xfId="2" applyNumberFormat="1" applyFont="1" applyFill="1" applyBorder="1" applyAlignment="1">
      <alignment horizontal="center" vertical="center"/>
    </xf>
    <xf numFmtId="167" fontId="23" fillId="6" borderId="29" xfId="2" applyNumberFormat="1" applyFont="1" applyFill="1" applyBorder="1" applyAlignment="1">
      <alignment horizontal="left" vertical="center" wrapText="1"/>
    </xf>
    <xf numFmtId="3" fontId="22" fillId="6" borderId="36" xfId="0" applyNumberFormat="1" applyFont="1" applyFill="1" applyBorder="1" applyAlignment="1">
      <alignment horizontal="center"/>
    </xf>
    <xf numFmtId="0" fontId="22" fillId="6" borderId="37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left"/>
    </xf>
    <xf numFmtId="0" fontId="22" fillId="6" borderId="11" xfId="0" applyFont="1" applyFill="1" applyBorder="1" applyAlignment="1">
      <alignment horizontal="left"/>
    </xf>
    <xf numFmtId="0" fontId="19" fillId="6" borderId="0" xfId="0" applyFont="1" applyFill="1"/>
    <xf numFmtId="0" fontId="18" fillId="6" borderId="0" xfId="0" applyFont="1" applyFill="1" applyAlignment="1">
      <alignment horizontal="center" vertical="center"/>
    </xf>
    <xf numFmtId="0" fontId="22" fillId="6" borderId="0" xfId="0" applyFont="1" applyFill="1"/>
    <xf numFmtId="0" fontId="18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1" fontId="19" fillId="0" borderId="0" xfId="0" applyNumberFormat="1" applyFont="1"/>
    <xf numFmtId="0" fontId="36" fillId="6" borderId="9" xfId="2" applyNumberFormat="1" applyFont="1" applyFill="1" applyBorder="1" applyAlignment="1">
      <alignment horizontal="center" vertical="center"/>
    </xf>
    <xf numFmtId="167" fontId="36" fillId="6" borderId="9" xfId="2" applyNumberFormat="1" applyFont="1" applyFill="1" applyBorder="1" applyAlignment="1">
      <alignment horizontal="center" vertical="center"/>
    </xf>
    <xf numFmtId="0" fontId="37" fillId="7" borderId="24" xfId="0" applyFont="1" applyFill="1" applyBorder="1" applyAlignment="1">
      <alignment horizontal="center"/>
    </xf>
    <xf numFmtId="0" fontId="38" fillId="6" borderId="9" xfId="0" applyFont="1" applyFill="1" applyBorder="1" applyAlignment="1">
      <alignment horizontal="center" vertical="center"/>
    </xf>
    <xf numFmtId="167" fontId="24" fillId="6" borderId="9" xfId="2" applyNumberFormat="1" applyFont="1" applyFill="1" applyBorder="1" applyAlignment="1">
      <alignment horizontal="center" vertical="center"/>
    </xf>
    <xf numFmtId="167" fontId="24" fillId="6" borderId="12" xfId="2" applyNumberFormat="1" applyFont="1" applyFill="1" applyBorder="1" applyAlignment="1">
      <alignment horizontal="center" vertical="center"/>
    </xf>
    <xf numFmtId="167" fontId="24" fillId="6" borderId="28" xfId="2" applyNumberFormat="1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7" borderId="32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 vertical="center"/>
    </xf>
    <xf numFmtId="167" fontId="24" fillId="6" borderId="9" xfId="2" applyNumberFormat="1" applyFont="1" applyFill="1" applyBorder="1" applyAlignment="1">
      <alignment horizontal="left" vertical="center"/>
    </xf>
    <xf numFmtId="0" fontId="19" fillId="6" borderId="9" xfId="0" applyFont="1" applyFill="1" applyBorder="1" applyAlignment="1">
      <alignment vertical="center"/>
    </xf>
    <xf numFmtId="167" fontId="24" fillId="6" borderId="29" xfId="2" applyNumberFormat="1" applyFont="1" applyFill="1" applyBorder="1" applyAlignment="1">
      <alignment horizontal="center" vertical="center" wrapText="1"/>
    </xf>
    <xf numFmtId="167" fontId="24" fillId="6" borderId="33" xfId="2" applyNumberFormat="1" applyFont="1" applyFill="1" applyBorder="1" applyAlignment="1">
      <alignment horizontal="center" vertical="center"/>
    </xf>
    <xf numFmtId="0" fontId="23" fillId="6" borderId="4" xfId="2" applyNumberFormat="1" applyFont="1" applyFill="1" applyBorder="1" applyAlignment="1">
      <alignment horizontal="left" vertical="center" indent="1"/>
    </xf>
    <xf numFmtId="167" fontId="23" fillId="6" borderId="4" xfId="2" applyNumberFormat="1" applyFont="1" applyFill="1" applyBorder="1" applyAlignment="1">
      <alignment horizontal="left" vertical="center" indent="1"/>
    </xf>
    <xf numFmtId="0" fontId="22" fillId="6" borderId="4" xfId="0" applyFont="1" applyFill="1" applyBorder="1" applyAlignment="1">
      <alignment horizontal="left" vertical="center" indent="1"/>
    </xf>
    <xf numFmtId="0" fontId="22" fillId="6" borderId="26" xfId="0" applyFont="1" applyFill="1" applyBorder="1" applyAlignment="1">
      <alignment horizontal="left" vertical="center" indent="1"/>
    </xf>
    <xf numFmtId="0" fontId="23" fillId="6" borderId="28" xfId="2" applyNumberFormat="1" applyFont="1" applyFill="1" applyBorder="1" applyAlignment="1">
      <alignment horizontal="left" vertical="center" indent="1"/>
    </xf>
    <xf numFmtId="0" fontId="23" fillId="6" borderId="26" xfId="2" applyNumberFormat="1" applyFont="1" applyFill="1" applyBorder="1" applyAlignment="1">
      <alignment horizontal="left" vertical="center" indent="1"/>
    </xf>
    <xf numFmtId="0" fontId="23" fillId="6" borderId="4" xfId="0" applyFont="1" applyFill="1" applyBorder="1" applyAlignment="1">
      <alignment horizontal="left" vertical="center" indent="1"/>
    </xf>
    <xf numFmtId="0" fontId="22" fillId="6" borderId="28" xfId="0" applyFont="1" applyFill="1" applyBorder="1" applyAlignment="1">
      <alignment horizontal="left" vertical="center" indent="1"/>
    </xf>
    <xf numFmtId="0" fontId="23" fillId="6" borderId="26" xfId="0" applyFont="1" applyFill="1" applyBorder="1" applyAlignment="1">
      <alignment horizontal="left" vertical="center" indent="1"/>
    </xf>
    <xf numFmtId="0" fontId="33" fillId="6" borderId="4" xfId="0" applyFont="1" applyFill="1" applyBorder="1" applyAlignment="1">
      <alignment horizontal="left" vertical="center" indent="1"/>
    </xf>
    <xf numFmtId="0" fontId="23" fillId="6" borderId="28" xfId="0" applyFont="1" applyFill="1" applyBorder="1" applyAlignment="1">
      <alignment horizontal="left" vertical="center" indent="1"/>
    </xf>
    <xf numFmtId="0" fontId="23" fillId="6" borderId="4" xfId="0" applyFont="1" applyFill="1" applyBorder="1" applyAlignment="1">
      <alignment horizontal="left" indent="1"/>
    </xf>
    <xf numFmtId="0" fontId="22" fillId="6" borderId="26" xfId="0" applyFont="1" applyFill="1" applyBorder="1" applyAlignment="1">
      <alignment horizontal="left" vertical="center" wrapText="1" indent="1"/>
    </xf>
    <xf numFmtId="0" fontId="23" fillId="0" borderId="28" xfId="0" applyFont="1" applyBorder="1" applyAlignment="1">
      <alignment horizontal="left" vertical="center" indent="1"/>
    </xf>
    <xf numFmtId="0" fontId="23" fillId="6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2" fillId="6" borderId="4" xfId="0" applyFont="1" applyFill="1" applyBorder="1" applyAlignment="1">
      <alignment horizontal="left" indent="1"/>
    </xf>
    <xf numFmtId="0" fontId="23" fillId="6" borderId="28" xfId="2" applyNumberFormat="1" applyFont="1" applyFill="1" applyBorder="1" applyAlignment="1">
      <alignment horizontal="left" vertical="center" wrapText="1" indent="1"/>
    </xf>
    <xf numFmtId="0" fontId="23" fillId="6" borderId="4" xfId="2" applyNumberFormat="1" applyFont="1" applyFill="1" applyBorder="1" applyAlignment="1">
      <alignment horizontal="left" vertical="center" wrapText="1" indent="1"/>
    </xf>
    <xf numFmtId="0" fontId="42" fillId="8" borderId="0" xfId="0" applyFont="1" applyFill="1" applyAlignment="1">
      <alignment vertical="center"/>
    </xf>
    <xf numFmtId="0" fontId="42" fillId="8" borderId="0" xfId="0" applyNumberFormat="1" applyFont="1" applyFill="1" applyAlignment="1">
      <alignment horizontal="center" vertical="center"/>
    </xf>
    <xf numFmtId="0" fontId="42" fillId="8" borderId="0" xfId="0" applyNumberFormat="1" applyFont="1" applyFill="1" applyAlignment="1">
      <alignment horizontal="left" vertical="center" indent="1"/>
    </xf>
    <xf numFmtId="164" fontId="42" fillId="8" borderId="0" xfId="4" applyNumberFormat="1" applyFont="1" applyFill="1" applyAlignment="1">
      <alignment horizontal="right" vertical="center" indent="1"/>
    </xf>
    <xf numFmtId="164" fontId="42" fillId="8" borderId="0" xfId="0" applyNumberFormat="1" applyFont="1" applyFill="1" applyAlignment="1">
      <alignment horizontal="right" vertical="center" indent="1"/>
    </xf>
    <xf numFmtId="0" fontId="41" fillId="8" borderId="4" xfId="0" applyFont="1" applyFill="1" applyBorder="1" applyAlignment="1">
      <alignment horizontal="center" vertical="center"/>
    </xf>
    <xf numFmtId="0" fontId="41" fillId="8" borderId="4" xfId="0" applyNumberFormat="1" applyFont="1" applyFill="1" applyBorder="1" applyAlignment="1">
      <alignment horizontal="center" vertical="center" wrapText="1"/>
    </xf>
    <xf numFmtId="0" fontId="41" fillId="8" borderId="4" xfId="0" applyNumberFormat="1" applyFont="1" applyFill="1" applyBorder="1" applyAlignment="1">
      <alignment horizontal="center" vertical="center"/>
    </xf>
    <xf numFmtId="164" fontId="41" fillId="8" borderId="4" xfId="4" applyNumberFormat="1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/>
    </xf>
    <xf numFmtId="0" fontId="43" fillId="8" borderId="4" xfId="0" applyNumberFormat="1" applyFont="1" applyFill="1" applyBorder="1" applyAlignment="1">
      <alignment horizontal="center" vertical="center"/>
    </xf>
    <xf numFmtId="0" fontId="43" fillId="8" borderId="4" xfId="0" applyNumberFormat="1" applyFont="1" applyFill="1" applyBorder="1" applyAlignment="1">
      <alignment horizontal="left" vertical="center" indent="1"/>
    </xf>
    <xf numFmtId="164" fontId="43" fillId="8" borderId="4" xfId="4" applyNumberFormat="1" applyFont="1" applyFill="1" applyBorder="1" applyAlignment="1">
      <alignment horizontal="right" vertical="center" indent="1"/>
    </xf>
    <xf numFmtId="164" fontId="43" fillId="8" borderId="4" xfId="0" applyNumberFormat="1" applyFont="1" applyFill="1" applyBorder="1" applyAlignment="1">
      <alignment horizontal="right" vertical="center" indent="1"/>
    </xf>
    <xf numFmtId="0" fontId="43" fillId="8" borderId="0" xfId="0" applyFont="1" applyFill="1" applyAlignment="1">
      <alignment vertical="center"/>
    </xf>
    <xf numFmtId="0" fontId="42" fillId="8" borderId="6" xfId="0" applyFont="1" applyFill="1" applyBorder="1" applyAlignment="1">
      <alignment horizontal="left" vertical="center" wrapText="1" indent="1"/>
    </xf>
    <xf numFmtId="0" fontId="43" fillId="8" borderId="10" xfId="0" applyFont="1" applyFill="1" applyBorder="1" applyAlignment="1">
      <alignment horizontal="center" vertical="center"/>
    </xf>
    <xf numFmtId="0" fontId="43" fillId="8" borderId="11" xfId="0" applyFont="1" applyFill="1" applyBorder="1" applyAlignment="1">
      <alignment horizontal="center" vertical="center"/>
    </xf>
    <xf numFmtId="0" fontId="42" fillId="8" borderId="6" xfId="0" applyNumberFormat="1" applyFont="1" applyFill="1" applyBorder="1" applyAlignment="1">
      <alignment horizontal="left" vertical="center" indent="1"/>
    </xf>
    <xf numFmtId="0" fontId="42" fillId="8" borderId="6" xfId="0" applyNumberFormat="1" applyFont="1" applyFill="1" applyBorder="1" applyAlignment="1">
      <alignment horizontal="center" vertical="center"/>
    </xf>
    <xf numFmtId="164" fontId="42" fillId="8" borderId="6" xfId="4" applyNumberFormat="1" applyFont="1" applyFill="1" applyBorder="1" applyAlignment="1">
      <alignment horizontal="right" vertical="center" indent="1"/>
    </xf>
    <xf numFmtId="164" fontId="42" fillId="8" borderId="6" xfId="0" applyNumberFormat="1" applyFont="1" applyFill="1" applyBorder="1" applyAlignment="1">
      <alignment horizontal="right" vertical="center" indent="1"/>
    </xf>
    <xf numFmtId="0" fontId="42" fillId="8" borderId="4" xfId="0" applyFont="1" applyFill="1" applyBorder="1" applyAlignment="1">
      <alignment horizontal="center" vertical="center"/>
    </xf>
    <xf numFmtId="0" fontId="42" fillId="8" borderId="4" xfId="0" applyFont="1" applyFill="1" applyBorder="1" applyAlignment="1">
      <alignment horizontal="left" vertical="center" wrapText="1" indent="1"/>
    </xf>
    <xf numFmtId="0" fontId="42" fillId="8" borderId="4" xfId="0" applyNumberFormat="1" applyFont="1" applyFill="1" applyBorder="1" applyAlignment="1">
      <alignment horizontal="left" vertical="center" indent="1"/>
    </xf>
    <xf numFmtId="0" fontId="42" fillId="8" borderId="4" xfId="0" applyNumberFormat="1" applyFont="1" applyFill="1" applyBorder="1" applyAlignment="1">
      <alignment horizontal="center" vertical="center"/>
    </xf>
    <xf numFmtId="164" fontId="42" fillId="8" borderId="4" xfId="4" applyNumberFormat="1" applyFont="1" applyFill="1" applyBorder="1" applyAlignment="1">
      <alignment horizontal="right" vertical="center" indent="1"/>
    </xf>
    <xf numFmtId="164" fontId="42" fillId="8" borderId="4" xfId="0" applyNumberFormat="1" applyFont="1" applyFill="1" applyBorder="1" applyAlignment="1">
      <alignment horizontal="right" vertical="center" indent="1"/>
    </xf>
    <xf numFmtId="41" fontId="42" fillId="8" borderId="4" xfId="4" applyNumberFormat="1" applyFont="1" applyFill="1" applyBorder="1" applyAlignment="1">
      <alignment horizontal="right" vertical="center" indent="1"/>
    </xf>
    <xf numFmtId="3" fontId="42" fillId="8" borderId="4" xfId="1" applyNumberFormat="1" applyFont="1" applyFill="1" applyBorder="1" applyAlignment="1">
      <alignment horizontal="right" vertical="center" indent="1"/>
    </xf>
    <xf numFmtId="0" fontId="42" fillId="8" borderId="4" xfId="0" applyNumberFormat="1" applyFont="1" applyFill="1" applyBorder="1" applyAlignment="1">
      <alignment horizontal="left" vertical="center" wrapText="1" indent="1"/>
    </xf>
    <xf numFmtId="0" fontId="42" fillId="8" borderId="4" xfId="0" applyNumberFormat="1" applyFont="1" applyFill="1" applyBorder="1" applyAlignment="1">
      <alignment vertical="center" wrapText="1"/>
    </xf>
    <xf numFmtId="3" fontId="42" fillId="8" borderId="4" xfId="4" applyNumberFormat="1" applyFont="1" applyFill="1" applyBorder="1" applyAlignment="1">
      <alignment horizontal="right" vertical="center" indent="1"/>
    </xf>
    <xf numFmtId="41" fontId="42" fillId="8" borderId="4" xfId="4" applyNumberFormat="1" applyFont="1" applyFill="1" applyBorder="1" applyAlignment="1">
      <alignment horizontal="center" vertical="center"/>
    </xf>
    <xf numFmtId="169" fontId="42" fillId="8" borderId="4" xfId="0" applyNumberFormat="1" applyFont="1" applyFill="1" applyBorder="1" applyAlignment="1">
      <alignment horizontal="right" vertical="center" indent="1"/>
    </xf>
    <xf numFmtId="0" fontId="1" fillId="0" borderId="0" xfId="0" applyFont="1" applyFill="1" applyAlignment="1">
      <alignment vertical="center"/>
    </xf>
    <xf numFmtId="171" fontId="1" fillId="0" borderId="0" xfId="0" applyNumberFormat="1" applyFont="1" applyFill="1" applyAlignment="1">
      <alignment horizontal="right" vertical="center" indent="1"/>
    </xf>
    <xf numFmtId="172" fontId="43" fillId="4" borderId="41" xfId="0" applyNumberFormat="1" applyFont="1" applyFill="1" applyBorder="1" applyAlignment="1">
      <alignment horizontal="center" vertical="center"/>
    </xf>
    <xf numFmtId="170" fontId="43" fillId="4" borderId="41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171" fontId="13" fillId="0" borderId="28" xfId="0" applyNumberFormat="1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172" fontId="43" fillId="4" borderId="57" xfId="0" applyNumberFormat="1" applyFont="1" applyFill="1" applyBorder="1" applyAlignment="1">
      <alignment horizontal="center" vertical="center"/>
    </xf>
    <xf numFmtId="170" fontId="43" fillId="4" borderId="57" xfId="0" applyNumberFormat="1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left" vertical="center" indent="5"/>
    </xf>
    <xf numFmtId="0" fontId="43" fillId="4" borderId="57" xfId="0" applyFont="1" applyFill="1" applyBorder="1" applyAlignment="1">
      <alignment horizontal="left" vertical="center" indent="5"/>
    </xf>
    <xf numFmtId="0" fontId="45" fillId="3" borderId="45" xfId="0" applyFont="1" applyFill="1" applyBorder="1" applyAlignment="1">
      <alignment horizontal="left" vertical="center" indent="5"/>
    </xf>
    <xf numFmtId="0" fontId="45" fillId="3" borderId="41" xfId="0" applyFont="1" applyFill="1" applyBorder="1" applyAlignment="1">
      <alignment horizontal="left" vertical="center" indent="5"/>
    </xf>
    <xf numFmtId="0" fontId="46" fillId="0" borderId="0" xfId="0" applyFont="1" applyFill="1" applyAlignment="1">
      <alignment vertical="center"/>
    </xf>
    <xf numFmtId="168" fontId="46" fillId="0" borderId="0" xfId="0" applyNumberFormat="1" applyFont="1" applyFill="1" applyAlignment="1">
      <alignment horizontal="left" vertical="center" wrapText="1" indent="1"/>
    </xf>
    <xf numFmtId="0" fontId="46" fillId="0" borderId="0" xfId="0" applyFont="1" applyFill="1" applyAlignment="1">
      <alignment horizontal="center" vertical="center" wrapText="1"/>
    </xf>
    <xf numFmtId="168" fontId="46" fillId="0" borderId="0" xfId="0" applyNumberFormat="1" applyFont="1" applyFill="1" applyAlignment="1">
      <alignment horizontal="center" vertical="center"/>
    </xf>
    <xf numFmtId="168" fontId="47" fillId="0" borderId="4" xfId="0" applyNumberFormat="1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168" fontId="50" fillId="0" borderId="0" xfId="0" applyNumberFormat="1" applyFont="1" applyFill="1" applyAlignment="1">
      <alignment horizontal="center" vertical="center"/>
    </xf>
    <xf numFmtId="0" fontId="47" fillId="0" borderId="1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left" vertical="center" indent="1"/>
    </xf>
    <xf numFmtId="164" fontId="46" fillId="0" borderId="0" xfId="4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vertical="center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 wrapText="1"/>
    </xf>
    <xf numFmtId="164" fontId="47" fillId="0" borderId="0" xfId="4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 wrapText="1" indent="1"/>
    </xf>
    <xf numFmtId="3" fontId="46" fillId="0" borderId="0" xfId="1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left" vertical="center" wrapText="1" indent="1"/>
    </xf>
    <xf numFmtId="0" fontId="46" fillId="0" borderId="0" xfId="0" applyNumberFormat="1" applyFont="1" applyFill="1" applyBorder="1" applyAlignment="1">
      <alignment vertical="center" wrapText="1"/>
    </xf>
    <xf numFmtId="41" fontId="46" fillId="0" borderId="0" xfId="4" applyNumberFormat="1" applyFont="1" applyFill="1" applyBorder="1" applyAlignment="1">
      <alignment horizontal="center" vertical="center"/>
    </xf>
    <xf numFmtId="3" fontId="46" fillId="0" borderId="0" xfId="4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left" vertical="center" indent="1"/>
    </xf>
    <xf numFmtId="164" fontId="45" fillId="0" borderId="0" xfId="4" applyNumberFormat="1" applyFont="1" applyFill="1" applyBorder="1" applyAlignment="1">
      <alignment horizontal="center" vertical="center"/>
    </xf>
    <xf numFmtId="171" fontId="46" fillId="0" borderId="0" xfId="4" applyNumberFormat="1" applyFont="1" applyFill="1" applyBorder="1" applyAlignment="1">
      <alignment horizontal="right" vertical="center" indent="1"/>
    </xf>
    <xf numFmtId="171" fontId="47" fillId="0" borderId="0" xfId="4" applyNumberFormat="1" applyFont="1" applyFill="1" applyBorder="1" applyAlignment="1">
      <alignment horizontal="center" vertical="center" wrapText="1"/>
    </xf>
    <xf numFmtId="171" fontId="46" fillId="0" borderId="0" xfId="1" applyNumberFormat="1" applyFont="1" applyFill="1" applyBorder="1" applyAlignment="1">
      <alignment horizontal="right" vertical="center" indent="1"/>
    </xf>
    <xf numFmtId="171" fontId="46" fillId="0" borderId="0" xfId="4" applyNumberFormat="1" applyFont="1" applyFill="1" applyBorder="1" applyAlignment="1">
      <alignment horizontal="center" vertical="center"/>
    </xf>
    <xf numFmtId="171" fontId="45" fillId="0" borderId="0" xfId="4" applyNumberFormat="1" applyFont="1" applyFill="1" applyBorder="1" applyAlignment="1">
      <alignment horizontal="right" vertical="center" indent="1"/>
    </xf>
    <xf numFmtId="171" fontId="47" fillId="0" borderId="0" xfId="0" applyNumberFormat="1" applyFont="1" applyFill="1" applyBorder="1" applyAlignment="1">
      <alignment vertical="center"/>
    </xf>
    <xf numFmtId="171" fontId="46" fillId="0" borderId="0" xfId="0" applyNumberFormat="1" applyFont="1" applyFill="1" applyBorder="1" applyAlignment="1">
      <alignment horizontal="right" vertical="center" indent="1"/>
    </xf>
    <xf numFmtId="171" fontId="45" fillId="0" borderId="0" xfId="0" applyNumberFormat="1" applyFont="1" applyFill="1" applyBorder="1" applyAlignment="1">
      <alignment horizontal="right" vertical="center" indent="1"/>
    </xf>
    <xf numFmtId="42" fontId="46" fillId="0" borderId="0" xfId="4" applyNumberFormat="1" applyFont="1" applyFill="1" applyBorder="1" applyAlignment="1">
      <alignment horizontal="right" vertical="center" indent="1"/>
    </xf>
    <xf numFmtId="42" fontId="46" fillId="0" borderId="0" xfId="0" applyNumberFormat="1" applyFont="1" applyFill="1" applyBorder="1" applyAlignment="1">
      <alignment horizontal="right" vertical="center" indent="1"/>
    </xf>
    <xf numFmtId="173" fontId="46" fillId="0" borderId="0" xfId="0" applyNumberFormat="1" applyFont="1" applyFill="1" applyBorder="1" applyAlignment="1">
      <alignment horizontal="center" vertical="center"/>
    </xf>
    <xf numFmtId="0" fontId="47" fillId="0" borderId="4" xfId="0" applyNumberFormat="1" applyFont="1" applyFill="1" applyBorder="1" applyAlignment="1">
      <alignment horizontal="center" vertical="center" wrapText="1"/>
    </xf>
    <xf numFmtId="42" fontId="47" fillId="0" borderId="4" xfId="4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left" vertical="center" indent="1"/>
    </xf>
    <xf numFmtId="0" fontId="46" fillId="0" borderId="22" xfId="0" applyFont="1" applyFill="1" applyBorder="1" applyAlignment="1">
      <alignment horizontal="left" vertical="center" indent="1"/>
    </xf>
    <xf numFmtId="173" fontId="46" fillId="0" borderId="22" xfId="0" applyNumberFormat="1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left" vertical="center" indent="1"/>
    </xf>
    <xf numFmtId="173" fontId="46" fillId="0" borderId="6" xfId="0" applyNumberFormat="1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left" vertical="center" indent="1"/>
    </xf>
    <xf numFmtId="0" fontId="46" fillId="0" borderId="15" xfId="0" applyNumberFormat="1" applyFont="1" applyFill="1" applyBorder="1" applyAlignment="1">
      <alignment horizontal="center" vertical="center"/>
    </xf>
    <xf numFmtId="0" fontId="46" fillId="0" borderId="15" xfId="0" applyNumberFormat="1" applyFont="1" applyFill="1" applyBorder="1" applyAlignment="1">
      <alignment horizontal="left" vertical="center" indent="1"/>
    </xf>
    <xf numFmtId="42" fontId="46" fillId="0" borderId="15" xfId="4" applyNumberFormat="1" applyFont="1" applyFill="1" applyBorder="1" applyAlignment="1">
      <alignment horizontal="right" vertical="center" indent="1"/>
    </xf>
    <xf numFmtId="42" fontId="46" fillId="0" borderId="15" xfId="0" applyNumberFormat="1" applyFont="1" applyFill="1" applyBorder="1" applyAlignment="1">
      <alignment horizontal="right" vertical="center" indent="1"/>
    </xf>
    <xf numFmtId="173" fontId="46" fillId="0" borderId="15" xfId="0" applyNumberFormat="1" applyFont="1" applyFill="1" applyBorder="1" applyAlignment="1">
      <alignment horizontal="center" vertical="center"/>
    </xf>
    <xf numFmtId="0" fontId="46" fillId="0" borderId="17" xfId="0" applyFont="1" applyFill="1" applyBorder="1" applyAlignment="1">
      <alignment horizontal="left" vertical="center" indent="1"/>
    </xf>
    <xf numFmtId="0" fontId="46" fillId="0" borderId="17" xfId="0" applyNumberFormat="1" applyFont="1" applyFill="1" applyBorder="1" applyAlignment="1">
      <alignment horizontal="center" vertical="center"/>
    </xf>
    <xf numFmtId="0" fontId="46" fillId="0" borderId="17" xfId="0" applyNumberFormat="1" applyFont="1" applyFill="1" applyBorder="1" applyAlignment="1">
      <alignment horizontal="left" vertical="center" indent="1"/>
    </xf>
    <xf numFmtId="42" fontId="46" fillId="0" borderId="17" xfId="4" applyNumberFormat="1" applyFont="1" applyFill="1" applyBorder="1" applyAlignment="1">
      <alignment horizontal="right" vertical="center" indent="1"/>
    </xf>
    <xf numFmtId="42" fontId="46" fillId="0" borderId="17" xfId="0" applyNumberFormat="1" applyFont="1" applyFill="1" applyBorder="1" applyAlignment="1">
      <alignment horizontal="right" vertical="center" indent="1"/>
    </xf>
    <xf numFmtId="173" fontId="46" fillId="0" borderId="17" xfId="0" applyNumberFormat="1" applyFont="1" applyFill="1" applyBorder="1" applyAlignment="1">
      <alignment horizontal="center" vertical="center"/>
    </xf>
    <xf numFmtId="42" fontId="52" fillId="0" borderId="17" xfId="0" applyNumberFormat="1" applyFont="1" applyFill="1" applyBorder="1" applyAlignment="1">
      <alignment horizontal="right" vertical="center" indent="1"/>
    </xf>
    <xf numFmtId="0" fontId="46" fillId="0" borderId="12" xfId="0" applyNumberFormat="1" applyFont="1" applyFill="1" applyBorder="1" applyAlignment="1">
      <alignment horizontal="center" vertical="center"/>
    </xf>
    <xf numFmtId="0" fontId="46" fillId="0" borderId="12" xfId="0" applyNumberFormat="1" applyFont="1" applyFill="1" applyBorder="1" applyAlignment="1">
      <alignment horizontal="left" vertical="center" indent="1"/>
    </xf>
    <xf numFmtId="42" fontId="46" fillId="0" borderId="12" xfId="4" applyNumberFormat="1" applyFont="1" applyFill="1" applyBorder="1" applyAlignment="1">
      <alignment horizontal="right" vertical="center" indent="1"/>
    </xf>
    <xf numFmtId="42" fontId="46" fillId="0" borderId="12" xfId="0" applyNumberFormat="1" applyFont="1" applyFill="1" applyBorder="1" applyAlignment="1">
      <alignment horizontal="right" vertical="center" indent="1"/>
    </xf>
    <xf numFmtId="173" fontId="46" fillId="0" borderId="5" xfId="0" applyNumberFormat="1" applyFont="1" applyFill="1" applyBorder="1" applyAlignment="1">
      <alignment horizontal="center" vertical="center"/>
    </xf>
    <xf numFmtId="0" fontId="46" fillId="0" borderId="16" xfId="0" applyNumberFormat="1" applyFont="1" applyFill="1" applyBorder="1" applyAlignment="1">
      <alignment horizontal="center" vertical="center"/>
    </xf>
    <xf numFmtId="0" fontId="46" fillId="0" borderId="16" xfId="0" applyNumberFormat="1" applyFont="1" applyFill="1" applyBorder="1" applyAlignment="1">
      <alignment horizontal="left" vertical="center" indent="1"/>
    </xf>
    <xf numFmtId="42" fontId="46" fillId="0" borderId="16" xfId="4" applyNumberFormat="1" applyFont="1" applyFill="1" applyBorder="1" applyAlignment="1">
      <alignment horizontal="right" vertical="center" indent="1"/>
    </xf>
    <xf numFmtId="42" fontId="46" fillId="0" borderId="16" xfId="0" applyNumberFormat="1" applyFont="1" applyFill="1" applyBorder="1" applyAlignment="1">
      <alignment horizontal="right" vertical="center" indent="1"/>
    </xf>
    <xf numFmtId="42" fontId="52" fillId="0" borderId="16" xfId="0" applyNumberFormat="1" applyFont="1" applyFill="1" applyBorder="1" applyAlignment="1">
      <alignment horizontal="right" vertical="center" indent="1"/>
    </xf>
    <xf numFmtId="0" fontId="46" fillId="0" borderId="19" xfId="0" applyNumberFormat="1" applyFont="1" applyFill="1" applyBorder="1" applyAlignment="1">
      <alignment horizontal="center" vertical="center"/>
    </xf>
    <xf numFmtId="0" fontId="46" fillId="0" borderId="19" xfId="0" applyNumberFormat="1" applyFont="1" applyFill="1" applyBorder="1" applyAlignment="1">
      <alignment horizontal="left" vertical="center" indent="1"/>
    </xf>
    <xf numFmtId="42" fontId="46" fillId="0" borderId="19" xfId="4" applyNumberFormat="1" applyFont="1" applyFill="1" applyBorder="1" applyAlignment="1">
      <alignment horizontal="right" vertical="center" indent="1"/>
    </xf>
    <xf numFmtId="42" fontId="46" fillId="0" borderId="19" xfId="0" applyNumberFormat="1" applyFont="1" applyFill="1" applyBorder="1" applyAlignment="1">
      <alignment horizontal="right" vertical="center" indent="1"/>
    </xf>
    <xf numFmtId="0" fontId="46" fillId="0" borderId="16" xfId="0" applyFont="1" applyFill="1" applyBorder="1" applyAlignment="1">
      <alignment horizontal="left" vertical="center" indent="1"/>
    </xf>
    <xf numFmtId="0" fontId="46" fillId="0" borderId="0" xfId="0" applyFont="1" applyFill="1" applyBorder="1" applyAlignment="1">
      <alignment horizontal="left" vertical="center" indent="1"/>
    </xf>
    <xf numFmtId="0" fontId="46" fillId="0" borderId="19" xfId="0" applyFont="1" applyFill="1" applyBorder="1" applyAlignment="1">
      <alignment horizontal="left" vertical="center" indent="1"/>
    </xf>
    <xf numFmtId="0" fontId="46" fillId="0" borderId="21" xfId="0" applyNumberFormat="1" applyFont="1" applyFill="1" applyBorder="1" applyAlignment="1">
      <alignment horizontal="center" vertical="center"/>
    </xf>
    <xf numFmtId="173" fontId="46" fillId="0" borderId="21" xfId="0" applyNumberFormat="1" applyFont="1" applyFill="1" applyBorder="1" applyAlignment="1">
      <alignment horizontal="center" vertical="center"/>
    </xf>
    <xf numFmtId="173" fontId="46" fillId="0" borderId="15" xfId="0" applyNumberFormat="1" applyFont="1" applyFill="1" applyBorder="1" applyAlignment="1">
      <alignment horizontal="center" vertical="center" wrapText="1"/>
    </xf>
    <xf numFmtId="173" fontId="47" fillId="0" borderId="17" xfId="0" applyNumberFormat="1" applyFont="1" applyFill="1" applyBorder="1" applyAlignment="1">
      <alignment horizontal="center" vertical="center" wrapText="1"/>
    </xf>
    <xf numFmtId="42" fontId="46" fillId="0" borderId="21" xfId="0" applyNumberFormat="1" applyFont="1" applyFill="1" applyBorder="1" applyAlignment="1">
      <alignment horizontal="right" vertical="center" indent="1"/>
    </xf>
    <xf numFmtId="0" fontId="47" fillId="0" borderId="17" xfId="0" applyNumberFormat="1" applyFont="1" applyFill="1" applyBorder="1" applyAlignment="1">
      <alignment horizontal="center" vertical="center"/>
    </xf>
    <xf numFmtId="42" fontId="52" fillId="0" borderId="17" xfId="4" applyNumberFormat="1" applyFont="1" applyFill="1" applyBorder="1" applyAlignment="1">
      <alignment horizontal="right" vertical="center" indent="1"/>
    </xf>
    <xf numFmtId="42" fontId="46" fillId="0" borderId="21" xfId="4" applyNumberFormat="1" applyFont="1" applyFill="1" applyBorder="1" applyAlignment="1">
      <alignment horizontal="right" vertical="center" indent="1"/>
    </xf>
    <xf numFmtId="0" fontId="46" fillId="0" borderId="21" xfId="0" applyFont="1" applyFill="1" applyBorder="1" applyAlignment="1">
      <alignment horizontal="left" vertical="center" indent="1"/>
    </xf>
    <xf numFmtId="0" fontId="47" fillId="0" borderId="21" xfId="0" applyFont="1" applyFill="1" applyBorder="1" applyAlignment="1">
      <alignment horizontal="center" vertical="center"/>
    </xf>
    <xf numFmtId="2" fontId="46" fillId="0" borderId="17" xfId="0" applyNumberFormat="1" applyFont="1" applyFill="1" applyBorder="1" applyAlignment="1">
      <alignment horizontal="left" vertical="center" indent="1"/>
    </xf>
    <xf numFmtId="2" fontId="46" fillId="0" borderId="21" xfId="0" applyNumberFormat="1" applyFont="1" applyFill="1" applyBorder="1" applyAlignment="1">
      <alignment horizontal="left" vertical="center" indent="1"/>
    </xf>
    <xf numFmtId="42" fontId="46" fillId="0" borderId="15" xfId="4" applyNumberFormat="1" applyFont="1" applyFill="1" applyBorder="1" applyAlignment="1">
      <alignment horizontal="center" vertical="center" wrapText="1"/>
    </xf>
    <xf numFmtId="42" fontId="46" fillId="0" borderId="17" xfId="4" applyNumberFormat="1" applyFont="1" applyFill="1" applyBorder="1" applyAlignment="1">
      <alignment horizontal="center" vertical="center" wrapText="1"/>
    </xf>
    <xf numFmtId="0" fontId="46" fillId="0" borderId="21" xfId="0" applyNumberFormat="1" applyFont="1" applyFill="1" applyBorder="1" applyAlignment="1">
      <alignment horizontal="left" vertical="center" indent="1"/>
    </xf>
    <xf numFmtId="0" fontId="46" fillId="0" borderId="15" xfId="0" applyNumberFormat="1" applyFont="1" applyFill="1" applyBorder="1" applyAlignment="1">
      <alignment horizontal="center" vertical="center" wrapText="1"/>
    </xf>
    <xf numFmtId="0" fontId="46" fillId="0" borderId="17" xfId="0" applyNumberFormat="1" applyFont="1" applyFill="1" applyBorder="1" applyAlignment="1">
      <alignment horizontal="left" vertical="center" wrapText="1" indent="1"/>
    </xf>
    <xf numFmtId="0" fontId="46" fillId="0" borderId="12" xfId="0" applyFont="1" applyFill="1" applyBorder="1" applyAlignment="1">
      <alignment horizontal="left" vertical="center" indent="1"/>
    </xf>
    <xf numFmtId="42" fontId="52" fillId="0" borderId="16" xfId="4" applyNumberFormat="1" applyFont="1" applyFill="1" applyBorder="1" applyAlignment="1">
      <alignment horizontal="right" vertical="center" indent="1"/>
    </xf>
    <xf numFmtId="0" fontId="46" fillId="0" borderId="16" xfId="0" applyFont="1" applyFill="1" applyBorder="1" applyAlignment="1">
      <alignment vertical="center"/>
    </xf>
    <xf numFmtId="173" fontId="46" fillId="0" borderId="22" xfId="0" applyNumberFormat="1" applyFont="1" applyFill="1" applyBorder="1" applyAlignment="1">
      <alignment horizontal="left" vertical="center" wrapText="1" indent="1"/>
    </xf>
    <xf numFmtId="0" fontId="43" fillId="4" borderId="45" xfId="0" applyFont="1" applyFill="1" applyBorder="1" applyAlignment="1">
      <alignment horizontal="left" vertical="center" indent="5"/>
    </xf>
    <xf numFmtId="0" fontId="43" fillId="4" borderId="41" xfId="0" applyFont="1" applyFill="1" applyBorder="1" applyAlignment="1">
      <alignment horizontal="left" vertical="center" indent="5"/>
    </xf>
    <xf numFmtId="173" fontId="46" fillId="0" borderId="22" xfId="0" applyNumberFormat="1" applyFont="1" applyFill="1" applyBorder="1" applyAlignment="1">
      <alignment horizontal="left" vertical="center" wrapText="1" indent="1"/>
    </xf>
    <xf numFmtId="0" fontId="47" fillId="0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left" vertical="center" indent="1"/>
    </xf>
    <xf numFmtId="0" fontId="46" fillId="0" borderId="13" xfId="0" applyNumberFormat="1" applyFont="1" applyFill="1" applyBorder="1" applyAlignment="1">
      <alignment horizontal="center" vertical="center"/>
    </xf>
    <xf numFmtId="0" fontId="46" fillId="0" borderId="13" xfId="0" applyNumberFormat="1" applyFont="1" applyFill="1" applyBorder="1" applyAlignment="1">
      <alignment horizontal="left" vertical="center" indent="1"/>
    </xf>
    <xf numFmtId="42" fontId="46" fillId="0" borderId="13" xfId="4" applyNumberFormat="1" applyFont="1" applyFill="1" applyBorder="1" applyAlignment="1">
      <alignment horizontal="right" vertical="center" indent="1"/>
    </xf>
    <xf numFmtId="42" fontId="46" fillId="0" borderId="13" xfId="0" applyNumberFormat="1" applyFont="1" applyFill="1" applyBorder="1" applyAlignment="1">
      <alignment horizontal="right" vertical="center" indent="1"/>
    </xf>
    <xf numFmtId="0" fontId="46" fillId="0" borderId="20" xfId="0" applyFont="1" applyFill="1" applyBorder="1" applyAlignment="1">
      <alignment horizontal="left" vertical="center" indent="1"/>
    </xf>
    <xf numFmtId="0" fontId="46" fillId="0" borderId="20" xfId="0" applyNumberFormat="1" applyFont="1" applyFill="1" applyBorder="1" applyAlignment="1">
      <alignment horizontal="center" vertical="center"/>
    </xf>
    <xf numFmtId="0" fontId="46" fillId="0" borderId="20" xfId="0" applyNumberFormat="1" applyFont="1" applyFill="1" applyBorder="1" applyAlignment="1">
      <alignment horizontal="left" vertical="center" indent="1"/>
    </xf>
    <xf numFmtId="42" fontId="46" fillId="0" borderId="20" xfId="4" applyNumberFormat="1" applyFont="1" applyFill="1" applyBorder="1" applyAlignment="1">
      <alignment horizontal="right" vertical="center" indent="1"/>
    </xf>
    <xf numFmtId="42" fontId="46" fillId="0" borderId="20" xfId="0" applyNumberFormat="1" applyFont="1" applyFill="1" applyBorder="1" applyAlignment="1">
      <alignment horizontal="right" vertical="center" indent="1"/>
    </xf>
    <xf numFmtId="42" fontId="52" fillId="0" borderId="0" xfId="0" applyNumberFormat="1" applyFont="1" applyFill="1" applyBorder="1" applyAlignment="1">
      <alignment horizontal="right" vertical="center" indent="1"/>
    </xf>
    <xf numFmtId="0" fontId="46" fillId="0" borderId="17" xfId="0" applyFont="1" applyFill="1" applyBorder="1" applyAlignment="1">
      <alignment vertical="center"/>
    </xf>
    <xf numFmtId="0" fontId="46" fillId="0" borderId="12" xfId="0" applyFont="1" applyFill="1" applyBorder="1" applyAlignment="1">
      <alignment vertical="center"/>
    </xf>
    <xf numFmtId="42" fontId="46" fillId="6" borderId="19" xfId="0" applyNumberFormat="1" applyFont="1" applyFill="1" applyBorder="1" applyAlignment="1">
      <alignment horizontal="right" vertical="center" indent="1"/>
    </xf>
    <xf numFmtId="173" fontId="46" fillId="0" borderId="6" xfId="0" applyNumberFormat="1" applyFont="1" applyFill="1" applyBorder="1" applyAlignment="1">
      <alignment vertical="center"/>
    </xf>
    <xf numFmtId="42" fontId="46" fillId="0" borderId="6" xfId="4" applyNumberFormat="1" applyFont="1" applyFill="1" applyBorder="1" applyAlignment="1">
      <alignment horizontal="right" vertical="center" indent="1"/>
    </xf>
    <xf numFmtId="42" fontId="46" fillId="6" borderId="19" xfId="4" applyNumberFormat="1" applyFont="1" applyFill="1" applyBorder="1" applyAlignment="1">
      <alignment horizontal="right" vertical="center" indent="1"/>
    </xf>
    <xf numFmtId="173" fontId="46" fillId="0" borderId="17" xfId="0" applyNumberFormat="1" applyFont="1" applyFill="1" applyBorder="1" applyAlignment="1">
      <alignment vertical="center" wrapText="1"/>
    </xf>
    <xf numFmtId="0" fontId="52" fillId="0" borderId="16" xfId="0" applyNumberFormat="1" applyFont="1" applyFill="1" applyBorder="1" applyAlignment="1">
      <alignment horizontal="center" vertical="center"/>
    </xf>
    <xf numFmtId="0" fontId="46" fillId="6" borderId="19" xfId="0" applyFont="1" applyFill="1" applyBorder="1" applyAlignment="1">
      <alignment horizontal="left" vertical="center" indent="1"/>
    </xf>
    <xf numFmtId="173" fontId="46" fillId="0" borderId="17" xfId="0" applyNumberFormat="1" applyFont="1" applyFill="1" applyBorder="1" applyAlignment="1">
      <alignment horizontal="left" vertical="center" wrapText="1" indent="1"/>
    </xf>
    <xf numFmtId="173" fontId="46" fillId="0" borderId="21" xfId="0" applyNumberFormat="1" applyFont="1" applyFill="1" applyBorder="1" applyAlignment="1">
      <alignment horizontal="left" vertical="center" wrapText="1" indent="1"/>
    </xf>
    <xf numFmtId="0" fontId="52" fillId="0" borderId="17" xfId="0" applyNumberFormat="1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vertical="center"/>
    </xf>
    <xf numFmtId="171" fontId="43" fillId="4" borderId="41" xfId="0" applyNumberFormat="1" applyFont="1" applyFill="1" applyBorder="1" applyAlignment="1">
      <alignment horizontal="right" vertical="center" wrapText="1" indent="1"/>
    </xf>
    <xf numFmtId="0" fontId="54" fillId="4" borderId="46" xfId="0" applyFont="1" applyFill="1" applyBorder="1" applyAlignment="1">
      <alignment vertical="center"/>
    </xf>
    <xf numFmtId="0" fontId="55" fillId="0" borderId="47" xfId="0" applyFont="1" applyFill="1" applyBorder="1" applyAlignment="1">
      <alignment horizontal="center" vertical="center"/>
    </xf>
    <xf numFmtId="0" fontId="55" fillId="0" borderId="40" xfId="0" applyFont="1" applyFill="1" applyBorder="1" applyAlignment="1">
      <alignment horizontal="center" vertical="center"/>
    </xf>
    <xf numFmtId="0" fontId="55" fillId="0" borderId="40" xfId="0" applyFont="1" applyFill="1" applyBorder="1" applyAlignment="1">
      <alignment horizontal="left" vertical="center" wrapText="1" indent="1"/>
    </xf>
    <xf numFmtId="170" fontId="55" fillId="0" borderId="40" xfId="0" applyNumberFormat="1" applyFont="1" applyFill="1" applyBorder="1" applyAlignment="1">
      <alignment horizontal="center" vertical="center"/>
    </xf>
    <xf numFmtId="171" fontId="55" fillId="0" borderId="40" xfId="0" applyNumberFormat="1" applyFont="1" applyFill="1" applyBorder="1" applyAlignment="1">
      <alignment horizontal="right" vertical="center" indent="1"/>
    </xf>
    <xf numFmtId="2" fontId="55" fillId="0" borderId="48" xfId="0" applyNumberFormat="1" applyFont="1" applyFill="1" applyBorder="1" applyAlignment="1">
      <alignment horizontal="center" vertical="center"/>
    </xf>
    <xf numFmtId="0" fontId="55" fillId="0" borderId="49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left" vertical="center" wrapText="1" indent="1"/>
    </xf>
    <xf numFmtId="170" fontId="55" fillId="0" borderId="2" xfId="0" applyNumberFormat="1" applyFont="1" applyFill="1" applyBorder="1" applyAlignment="1">
      <alignment horizontal="center" vertical="center"/>
    </xf>
    <xf numFmtId="171" fontId="55" fillId="0" borderId="2" xfId="0" applyNumberFormat="1" applyFont="1" applyFill="1" applyBorder="1" applyAlignment="1">
      <alignment horizontal="right" vertical="center" indent="1"/>
    </xf>
    <xf numFmtId="2" fontId="55" fillId="0" borderId="46" xfId="0" applyNumberFormat="1" applyFont="1" applyFill="1" applyBorder="1" applyAlignment="1">
      <alignment horizontal="center" vertical="center"/>
    </xf>
    <xf numFmtId="0" fontId="55" fillId="0" borderId="59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left" vertical="center" wrapText="1" indent="1"/>
    </xf>
    <xf numFmtId="170" fontId="55" fillId="0" borderId="3" xfId="0" applyNumberFormat="1" applyFont="1" applyFill="1" applyBorder="1" applyAlignment="1">
      <alignment horizontal="center" vertical="center"/>
    </xf>
    <xf numFmtId="171" fontId="55" fillId="0" borderId="3" xfId="0" applyNumberFormat="1" applyFont="1" applyFill="1" applyBorder="1" applyAlignment="1">
      <alignment horizontal="right" vertical="center" indent="1"/>
    </xf>
    <xf numFmtId="2" fontId="55" fillId="0" borderId="60" xfId="0" applyNumberFormat="1" applyFont="1" applyFill="1" applyBorder="1" applyAlignment="1">
      <alignment horizontal="center" vertical="center"/>
    </xf>
    <xf numFmtId="171" fontId="43" fillId="4" borderId="57" xfId="0" applyNumberFormat="1" applyFont="1" applyFill="1" applyBorder="1" applyAlignment="1">
      <alignment horizontal="right" vertical="center" wrapText="1" indent="1"/>
    </xf>
    <xf numFmtId="0" fontId="43" fillId="4" borderId="58" xfId="0" applyFont="1" applyFill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/>
    </xf>
    <xf numFmtId="0" fontId="55" fillId="0" borderId="46" xfId="0" applyFont="1" applyFill="1" applyBorder="1" applyAlignment="1">
      <alignment vertical="center"/>
    </xf>
    <xf numFmtId="0" fontId="55" fillId="0" borderId="50" xfId="0" applyFont="1" applyFill="1" applyBorder="1" applyAlignment="1">
      <alignment horizontal="center" vertical="center"/>
    </xf>
    <xf numFmtId="0" fontId="55" fillId="0" borderId="39" xfId="0" applyFont="1" applyFill="1" applyBorder="1" applyAlignment="1">
      <alignment horizontal="center" vertical="center"/>
    </xf>
    <xf numFmtId="0" fontId="55" fillId="0" borderId="39" xfId="0" applyFont="1" applyFill="1" applyBorder="1" applyAlignment="1">
      <alignment horizontal="left" vertical="center" wrapText="1" indent="1"/>
    </xf>
    <xf numFmtId="170" fontId="55" fillId="0" borderId="39" xfId="0" applyNumberFormat="1" applyFont="1" applyFill="1" applyBorder="1" applyAlignment="1">
      <alignment horizontal="center" vertical="center"/>
    </xf>
    <xf numFmtId="171" fontId="55" fillId="0" borderId="39" xfId="0" applyNumberFormat="1" applyFont="1" applyFill="1" applyBorder="1" applyAlignment="1">
      <alignment horizontal="right" vertical="center" indent="1"/>
    </xf>
    <xf numFmtId="0" fontId="55" fillId="0" borderId="51" xfId="0" applyFont="1" applyFill="1" applyBorder="1" applyAlignment="1">
      <alignment vertical="center"/>
    </xf>
    <xf numFmtId="0" fontId="43" fillId="4" borderId="52" xfId="0" applyFont="1" applyFill="1" applyBorder="1" applyAlignment="1">
      <alignment horizontal="center" vertical="center" wrapText="1"/>
    </xf>
    <xf numFmtId="0" fontId="55" fillId="0" borderId="60" xfId="0" applyFont="1" applyFill="1" applyBorder="1" applyAlignment="1">
      <alignment vertical="center"/>
    </xf>
    <xf numFmtId="0" fontId="56" fillId="3" borderId="3" xfId="0" applyFont="1" applyFill="1" applyBorder="1" applyAlignment="1">
      <alignment horizontal="center" vertical="center"/>
    </xf>
    <xf numFmtId="170" fontId="56" fillId="3" borderId="3" xfId="0" applyNumberFormat="1" applyFont="1" applyFill="1" applyBorder="1" applyAlignment="1">
      <alignment horizontal="center" vertical="center"/>
    </xf>
    <xf numFmtId="171" fontId="56" fillId="3" borderId="3" xfId="0" applyNumberFormat="1" applyFont="1" applyFill="1" applyBorder="1" applyAlignment="1">
      <alignment horizontal="right" vertical="center" indent="1"/>
    </xf>
    <xf numFmtId="0" fontId="56" fillId="3" borderId="60" xfId="0" applyFont="1" applyFill="1" applyBorder="1" applyAlignment="1">
      <alignment vertical="center"/>
    </xf>
    <xf numFmtId="0" fontId="55" fillId="0" borderId="54" xfId="0" applyFont="1" applyFill="1" applyBorder="1" applyAlignment="1">
      <alignment horizontal="center" vertical="center"/>
    </xf>
    <xf numFmtId="0" fontId="55" fillId="0" borderId="25" xfId="0" applyFont="1" applyFill="1" applyBorder="1" applyAlignment="1">
      <alignment horizontal="center" vertical="center"/>
    </xf>
    <xf numFmtId="0" fontId="55" fillId="0" borderId="25" xfId="0" applyFont="1" applyFill="1" applyBorder="1" applyAlignment="1">
      <alignment horizontal="left" vertical="center" wrapText="1" indent="1"/>
    </xf>
    <xf numFmtId="0" fontId="55" fillId="0" borderId="25" xfId="0" applyFont="1" applyFill="1" applyBorder="1" applyAlignment="1">
      <alignment vertical="center"/>
    </xf>
    <xf numFmtId="171" fontId="55" fillId="0" borderId="25" xfId="0" applyNumberFormat="1" applyFont="1" applyFill="1" applyBorder="1" applyAlignment="1">
      <alignment horizontal="right" vertical="center" indent="1"/>
    </xf>
    <xf numFmtId="0" fontId="55" fillId="0" borderId="55" xfId="0" applyFont="1" applyFill="1" applyBorder="1" applyAlignment="1">
      <alignment vertical="center"/>
    </xf>
    <xf numFmtId="0" fontId="45" fillId="3" borderId="56" xfId="0" applyFont="1" applyFill="1" applyBorder="1" applyAlignment="1">
      <alignment horizontal="left" vertical="center" indent="5"/>
    </xf>
    <xf numFmtId="0" fontId="45" fillId="3" borderId="57" xfId="0" applyFont="1" applyFill="1" applyBorder="1" applyAlignment="1">
      <alignment horizontal="left" vertical="center" indent="5"/>
    </xf>
    <xf numFmtId="0" fontId="56" fillId="3" borderId="6" xfId="0" applyFont="1" applyFill="1" applyBorder="1" applyAlignment="1">
      <alignment horizontal="center" vertical="center"/>
    </xf>
    <xf numFmtId="170" fontId="56" fillId="3" borderId="6" xfId="0" applyNumberFormat="1" applyFont="1" applyFill="1" applyBorder="1" applyAlignment="1">
      <alignment horizontal="center" vertical="center"/>
    </xf>
    <xf numFmtId="171" fontId="56" fillId="3" borderId="6" xfId="0" applyNumberFormat="1" applyFont="1" applyFill="1" applyBorder="1" applyAlignment="1">
      <alignment horizontal="right" vertical="center" indent="1"/>
    </xf>
    <xf numFmtId="0" fontId="56" fillId="3" borderId="61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 wrapText="1" indent="1"/>
    </xf>
    <xf numFmtId="168" fontId="56" fillId="0" borderId="4" xfId="0" applyNumberFormat="1" applyFont="1" applyFill="1" applyBorder="1" applyAlignment="1">
      <alignment horizontal="left" vertical="center" wrapText="1" indent="1"/>
    </xf>
    <xf numFmtId="0" fontId="46" fillId="0" borderId="4" xfId="0" applyFont="1" applyFill="1" applyBorder="1" applyAlignment="1">
      <alignment horizontal="center" vertical="center" wrapText="1"/>
    </xf>
    <xf numFmtId="168" fontId="46" fillId="0" borderId="4" xfId="0" applyNumberFormat="1" applyFont="1" applyFill="1" applyBorder="1" applyAlignment="1">
      <alignment horizontal="center" vertical="center"/>
    </xf>
    <xf numFmtId="168" fontId="48" fillId="0" borderId="4" xfId="0" applyNumberFormat="1" applyFont="1" applyFill="1" applyBorder="1" applyAlignment="1">
      <alignment horizontal="center" vertical="center"/>
    </xf>
    <xf numFmtId="168" fontId="46" fillId="0" borderId="4" xfId="0" applyNumberFormat="1" applyFont="1" applyFill="1" applyBorder="1" applyAlignment="1">
      <alignment horizontal="left" vertical="center" wrapText="1" indent="1"/>
    </xf>
    <xf numFmtId="0" fontId="49" fillId="0" borderId="4" xfId="3" applyFont="1" applyFill="1" applyBorder="1" applyAlignment="1">
      <alignment horizontal="center" vertical="center" wrapText="1"/>
    </xf>
    <xf numFmtId="168" fontId="56" fillId="6" borderId="4" xfId="0" applyNumberFormat="1" applyFont="1" applyFill="1" applyBorder="1" applyAlignment="1">
      <alignment horizontal="left" vertical="center" wrapText="1" indent="1"/>
    </xf>
    <xf numFmtId="9" fontId="56" fillId="0" borderId="4" xfId="7" applyFont="1" applyFill="1" applyBorder="1" applyAlignment="1">
      <alignment horizontal="left" vertical="center" wrapText="1" indent="1"/>
    </xf>
    <xf numFmtId="0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45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3" fillId="4" borderId="45" xfId="0" applyFont="1" applyFill="1" applyBorder="1" applyAlignment="1">
      <alignment horizontal="left" vertical="center" indent="5"/>
    </xf>
    <xf numFmtId="0" fontId="43" fillId="4" borderId="41" xfId="0" applyFont="1" applyFill="1" applyBorder="1" applyAlignment="1">
      <alignment horizontal="left" vertical="center" indent="5"/>
    </xf>
    <xf numFmtId="0" fontId="13" fillId="0" borderId="4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left" vertical="center" indent="1"/>
    </xf>
    <xf numFmtId="0" fontId="53" fillId="2" borderId="10" xfId="0" applyFont="1" applyFill="1" applyBorder="1" applyAlignment="1">
      <alignment horizontal="left" vertical="center" indent="1"/>
    </xf>
    <xf numFmtId="0" fontId="53" fillId="2" borderId="11" xfId="0" applyFont="1" applyFill="1" applyBorder="1" applyAlignment="1">
      <alignment horizontal="left" vertical="center" indent="1"/>
    </xf>
    <xf numFmtId="173" fontId="46" fillId="0" borderId="22" xfId="0" applyNumberFormat="1" applyFont="1" applyFill="1" applyBorder="1" applyAlignment="1">
      <alignment horizontal="left" vertical="center" wrapText="1" indent="1"/>
    </xf>
    <xf numFmtId="0" fontId="53" fillId="2" borderId="12" xfId="0" applyFont="1" applyFill="1" applyBorder="1" applyAlignment="1">
      <alignment horizontal="left" vertical="center" indent="1"/>
    </xf>
    <xf numFmtId="0" fontId="53" fillId="2" borderId="13" xfId="0" applyFont="1" applyFill="1" applyBorder="1" applyAlignment="1">
      <alignment horizontal="left" vertical="center" indent="1"/>
    </xf>
    <xf numFmtId="0" fontId="53" fillId="2" borderId="15" xfId="0" applyFont="1" applyFill="1" applyBorder="1" applyAlignment="1">
      <alignment horizontal="left" vertical="center" indent="1"/>
    </xf>
    <xf numFmtId="0" fontId="45" fillId="2" borderId="9" xfId="0" applyFont="1" applyFill="1" applyBorder="1" applyAlignment="1">
      <alignment horizontal="left" vertical="center" indent="1"/>
    </xf>
    <xf numFmtId="0" fontId="45" fillId="2" borderId="10" xfId="0" applyFont="1" applyFill="1" applyBorder="1" applyAlignment="1">
      <alignment horizontal="left" vertical="center" indent="1"/>
    </xf>
    <xf numFmtId="0" fontId="45" fillId="2" borderId="11" xfId="0" applyFont="1" applyFill="1" applyBorder="1" applyAlignment="1">
      <alignment horizontal="left" vertical="center" indent="1"/>
    </xf>
    <xf numFmtId="0" fontId="43" fillId="9" borderId="9" xfId="0" applyFont="1" applyFill="1" applyBorder="1" applyAlignment="1">
      <alignment horizontal="left" vertical="center" indent="1"/>
    </xf>
    <xf numFmtId="0" fontId="43" fillId="9" borderId="10" xfId="0" applyFont="1" applyFill="1" applyBorder="1" applyAlignment="1">
      <alignment horizontal="left" vertical="center" indent="1"/>
    </xf>
    <xf numFmtId="0" fontId="43" fillId="9" borderId="11" xfId="0" applyFont="1" applyFill="1" applyBorder="1" applyAlignment="1">
      <alignment horizontal="left" vertical="center" indent="1"/>
    </xf>
    <xf numFmtId="0" fontId="43" fillId="9" borderId="12" xfId="0" applyFont="1" applyFill="1" applyBorder="1" applyAlignment="1">
      <alignment horizontal="left" vertical="center" indent="1"/>
    </xf>
    <xf numFmtId="0" fontId="43" fillId="9" borderId="13" xfId="0" applyFont="1" applyFill="1" applyBorder="1" applyAlignment="1">
      <alignment horizontal="left" vertical="center" indent="1"/>
    </xf>
    <xf numFmtId="0" fontId="43" fillId="9" borderId="15" xfId="0" applyFont="1" applyFill="1" applyBorder="1" applyAlignment="1">
      <alignment horizontal="left" vertical="center" indent="1"/>
    </xf>
    <xf numFmtId="173" fontId="46" fillId="0" borderId="17" xfId="0" applyNumberFormat="1" applyFont="1" applyFill="1" applyBorder="1" applyAlignment="1">
      <alignment horizontal="left" vertical="center" wrapText="1" indent="1"/>
    </xf>
    <xf numFmtId="0" fontId="51" fillId="0" borderId="0" xfId="0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Fill="1" applyBorder="1" applyAlignment="1">
      <alignment horizontal="center" vertical="center" wrapText="1"/>
    </xf>
    <xf numFmtId="173" fontId="47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35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18" fillId="6" borderId="0" xfId="0" applyFont="1" applyFill="1" applyAlignment="1">
      <alignment horizontal="left" vertical="center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27" xfId="0" applyFont="1" applyFill="1" applyBorder="1" applyAlignment="1">
      <alignment horizontal="center" vertical="center"/>
    </xf>
    <xf numFmtId="0" fontId="22" fillId="6" borderId="34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18" fillId="6" borderId="38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5" borderId="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left" vertical="center" indent="1"/>
    </xf>
    <xf numFmtId="0" fontId="15" fillId="4" borderId="10" xfId="0" applyFont="1" applyFill="1" applyBorder="1" applyAlignment="1">
      <alignment horizontal="left" vertical="center" indent="1"/>
    </xf>
    <xf numFmtId="0" fontId="15" fillId="4" borderId="11" xfId="0" applyFont="1" applyFill="1" applyBorder="1" applyAlignment="1">
      <alignment horizontal="left" vertical="center" indent="1"/>
    </xf>
    <xf numFmtId="0" fontId="14" fillId="4" borderId="9" xfId="0" applyFont="1" applyFill="1" applyBorder="1" applyAlignment="1">
      <alignment horizontal="left" vertical="center" indent="1"/>
    </xf>
    <xf numFmtId="0" fontId="14" fillId="4" borderId="10" xfId="0" applyFont="1" applyFill="1" applyBorder="1" applyAlignment="1">
      <alignment horizontal="left" vertical="center" indent="1"/>
    </xf>
    <xf numFmtId="0" fontId="14" fillId="4" borderId="11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left" vertical="center" indent="1"/>
    </xf>
    <xf numFmtId="0" fontId="14" fillId="4" borderId="0" xfId="0" applyFont="1" applyFill="1" applyAlignment="1">
      <alignment horizontal="left" vertical="center" indent="1"/>
    </xf>
    <xf numFmtId="0" fontId="16" fillId="2" borderId="16" xfId="0" applyFont="1" applyFill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16" fillId="2" borderId="9" xfId="0" applyFont="1" applyFill="1" applyBorder="1" applyAlignment="1">
      <alignment horizontal="left" vertical="center" indent="1"/>
    </xf>
    <xf numFmtId="0" fontId="16" fillId="2" borderId="10" xfId="0" applyFont="1" applyFill="1" applyBorder="1" applyAlignment="1">
      <alignment horizontal="left" vertical="center" indent="1"/>
    </xf>
    <xf numFmtId="0" fontId="16" fillId="2" borderId="11" xfId="0" applyFont="1" applyFill="1" applyBorder="1" applyAlignment="1">
      <alignment horizontal="left" vertical="center" indent="1"/>
    </xf>
    <xf numFmtId="0" fontId="46" fillId="10" borderId="17" xfId="0" applyNumberFormat="1" applyFont="1" applyFill="1" applyBorder="1" applyAlignment="1">
      <alignment horizontal="center" vertical="center"/>
    </xf>
    <xf numFmtId="42" fontId="46" fillId="10" borderId="17" xfId="0" applyNumberFormat="1" applyFont="1" applyFill="1" applyBorder="1" applyAlignment="1">
      <alignment horizontal="right" vertical="center" indent="1"/>
    </xf>
    <xf numFmtId="0" fontId="46" fillId="10" borderId="16" xfId="0" applyNumberFormat="1" applyFont="1" applyFill="1" applyBorder="1" applyAlignment="1">
      <alignment horizontal="center" vertical="center"/>
    </xf>
    <xf numFmtId="42" fontId="46" fillId="10" borderId="16" xfId="0" applyNumberFormat="1" applyFont="1" applyFill="1" applyBorder="1" applyAlignment="1">
      <alignment horizontal="right" vertical="center" indent="1"/>
    </xf>
    <xf numFmtId="0" fontId="46" fillId="11" borderId="17" xfId="0" applyNumberFormat="1" applyFont="1" applyFill="1" applyBorder="1" applyAlignment="1">
      <alignment horizontal="center" vertical="center"/>
    </xf>
    <xf numFmtId="42" fontId="46" fillId="11" borderId="17" xfId="0" applyNumberFormat="1" applyFont="1" applyFill="1" applyBorder="1" applyAlignment="1">
      <alignment horizontal="right" vertical="center" indent="1"/>
    </xf>
    <xf numFmtId="0" fontId="46" fillId="12" borderId="17" xfId="0" applyNumberFormat="1" applyFont="1" applyFill="1" applyBorder="1" applyAlignment="1">
      <alignment horizontal="center" vertical="center"/>
    </xf>
    <xf numFmtId="42" fontId="46" fillId="12" borderId="17" xfId="0" applyNumberFormat="1" applyFont="1" applyFill="1" applyBorder="1" applyAlignment="1">
      <alignment horizontal="right" vertical="center" indent="1"/>
    </xf>
    <xf numFmtId="0" fontId="46" fillId="11" borderId="16" xfId="0" applyNumberFormat="1" applyFont="1" applyFill="1" applyBorder="1" applyAlignment="1">
      <alignment horizontal="center" vertical="center"/>
    </xf>
    <xf numFmtId="42" fontId="46" fillId="11" borderId="16" xfId="0" applyNumberFormat="1" applyFont="1" applyFill="1" applyBorder="1" applyAlignment="1">
      <alignment horizontal="right" vertical="center" indent="1"/>
    </xf>
    <xf numFmtId="0" fontId="46" fillId="13" borderId="16" xfId="0" applyNumberFormat="1" applyFont="1" applyFill="1" applyBorder="1" applyAlignment="1">
      <alignment horizontal="center" vertical="center"/>
    </xf>
    <xf numFmtId="42" fontId="46" fillId="13" borderId="16" xfId="0" applyNumberFormat="1" applyFont="1" applyFill="1" applyBorder="1" applyAlignment="1">
      <alignment horizontal="right" vertical="center" indent="1"/>
    </xf>
    <xf numFmtId="42" fontId="52" fillId="11" borderId="16" xfId="0" applyNumberFormat="1" applyFont="1" applyFill="1" applyBorder="1" applyAlignment="1">
      <alignment horizontal="right" vertical="center" indent="1"/>
    </xf>
    <xf numFmtId="0" fontId="46" fillId="12" borderId="16" xfId="0" applyNumberFormat="1" applyFont="1" applyFill="1" applyBorder="1" applyAlignment="1">
      <alignment horizontal="center" vertical="center"/>
    </xf>
    <xf numFmtId="42" fontId="46" fillId="12" borderId="16" xfId="0" applyNumberFormat="1" applyFont="1" applyFill="1" applyBorder="1" applyAlignment="1">
      <alignment horizontal="right" vertical="center" indent="1"/>
    </xf>
    <xf numFmtId="0" fontId="46" fillId="10" borderId="0" xfId="0" applyNumberFormat="1" applyFont="1" applyFill="1" applyBorder="1" applyAlignment="1">
      <alignment horizontal="center" vertical="center"/>
    </xf>
    <xf numFmtId="42" fontId="46" fillId="10" borderId="0" xfId="0" applyNumberFormat="1" applyFont="1" applyFill="1" applyBorder="1" applyAlignment="1">
      <alignment horizontal="right" vertical="center" indent="1"/>
    </xf>
    <xf numFmtId="42" fontId="52" fillId="12" borderId="16" xfId="0" applyNumberFormat="1" applyFont="1" applyFill="1" applyBorder="1" applyAlignment="1">
      <alignment horizontal="right" vertical="center" indent="1"/>
    </xf>
    <xf numFmtId="42" fontId="52" fillId="13" borderId="16" xfId="0" applyNumberFormat="1" applyFont="1" applyFill="1" applyBorder="1" applyAlignment="1">
      <alignment horizontal="right" vertical="center" indent="1"/>
    </xf>
    <xf numFmtId="0" fontId="46" fillId="13" borderId="17" xfId="0" applyNumberFormat="1" applyFont="1" applyFill="1" applyBorder="1" applyAlignment="1">
      <alignment horizontal="center" vertical="center"/>
    </xf>
    <xf numFmtId="42" fontId="46" fillId="13" borderId="17" xfId="0" applyNumberFormat="1" applyFont="1" applyFill="1" applyBorder="1" applyAlignment="1">
      <alignment horizontal="right" vertical="center" indent="1"/>
    </xf>
    <xf numFmtId="0" fontId="46" fillId="11" borderId="0" xfId="0" applyNumberFormat="1" applyFont="1" applyFill="1" applyBorder="1" applyAlignment="1">
      <alignment horizontal="center" vertical="center"/>
    </xf>
    <xf numFmtId="42" fontId="46" fillId="11" borderId="0" xfId="0" applyNumberFormat="1" applyFont="1" applyFill="1" applyBorder="1" applyAlignment="1">
      <alignment horizontal="right" vertical="center" indent="1"/>
    </xf>
    <xf numFmtId="0" fontId="46" fillId="12" borderId="0" xfId="0" applyNumberFormat="1" applyFont="1" applyFill="1" applyBorder="1" applyAlignment="1">
      <alignment horizontal="center" vertical="center"/>
    </xf>
    <xf numFmtId="42" fontId="46" fillId="12" borderId="0" xfId="0" applyNumberFormat="1" applyFont="1" applyFill="1" applyBorder="1" applyAlignment="1">
      <alignment horizontal="right" vertical="center" indent="1"/>
    </xf>
  </cellXfs>
  <cellStyles count="8">
    <cellStyle name="Comma" xfId="4" builtinId="3"/>
    <cellStyle name="Comma [0] 3" xfId="6"/>
    <cellStyle name="Comma 2" xfId="2"/>
    <cellStyle name="Comma 3" xfId="5"/>
    <cellStyle name="Hyperlink" xfId="3" builtinId="8"/>
    <cellStyle name="Normal" xfId="0" builtinId="0"/>
    <cellStyle name="Normal 2" xfId="1"/>
    <cellStyle name="Percent" xfId="7" builtinId="5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ED_DPMD/Downloads/KETAPA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MDes/BUMD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Master"/>
      <sheetName val="Form"/>
      <sheetName val="BUMDes KetaPang"/>
      <sheetName val="PM KETAPANG 20%"/>
      <sheetName val="KETAHAN PANGAN Tahap 1"/>
      <sheetName val="KETTAHAN PANGAN Tahap 2"/>
      <sheetName val="KETTAHAN PANGAN Tahap 3"/>
      <sheetName val="KETAPANG Tahap 4"/>
      <sheetName val="KETAPANG Tahap 5"/>
      <sheetName val="PM KETAPANG 20% (2)"/>
      <sheetName val="KETAPANG Tahap"/>
      <sheetName val="Sheet1 (2)"/>
    </sheetNames>
    <sheetDataSet>
      <sheetData sheetId="0">
        <row r="4">
          <cell r="B4" t="str">
            <v>GANTARANG</v>
          </cell>
          <cell r="C4" t="str">
            <v>BIALO</v>
          </cell>
          <cell r="D4">
            <v>881675000</v>
          </cell>
          <cell r="E4" t="str">
            <v>BUMDes Melati</v>
          </cell>
          <cell r="F4">
            <v>176335000</v>
          </cell>
          <cell r="G4">
            <v>207094575</v>
          </cell>
        </row>
        <row r="5">
          <cell r="B5" t="str">
            <v>BONTO BAHARI</v>
          </cell>
          <cell r="C5" t="str">
            <v>BONTOMACINNA</v>
          </cell>
          <cell r="D5">
            <v>972200000</v>
          </cell>
          <cell r="E5" t="str">
            <v>BUMDes Bukit Simpatik</v>
          </cell>
          <cell r="F5">
            <v>194440000</v>
          </cell>
          <cell r="G5">
            <v>194440000</v>
          </cell>
        </row>
        <row r="6">
          <cell r="B6" t="str">
            <v>BONTO TIRO</v>
          </cell>
          <cell r="C6" t="str">
            <v>GATTARENG</v>
          </cell>
          <cell r="D6">
            <v>909785000</v>
          </cell>
          <cell r="E6" t="str">
            <v>BUMDes Alamanah</v>
          </cell>
          <cell r="F6">
            <v>181957000</v>
          </cell>
          <cell r="G6">
            <v>181957000</v>
          </cell>
        </row>
        <row r="7">
          <cell r="B7" t="str">
            <v>BULUKUMPA</v>
          </cell>
          <cell r="C7" t="str">
            <v>DAMPANG</v>
          </cell>
          <cell r="D7">
            <v>1059157000</v>
          </cell>
          <cell r="E7" t="str">
            <v>BUMDes Dampang Sejahtera</v>
          </cell>
          <cell r="F7">
            <v>211831400</v>
          </cell>
          <cell r="G7">
            <v>211838146</v>
          </cell>
        </row>
        <row r="8">
          <cell r="B8" t="str">
            <v>KAJANG</v>
          </cell>
          <cell r="C8" t="str">
            <v>BONTO SUNGGU</v>
          </cell>
          <cell r="D8">
            <v>787941000</v>
          </cell>
          <cell r="E8" t="str">
            <v>BUMDes Harapan Bonto Sunggu</v>
          </cell>
          <cell r="F8">
            <v>157588200</v>
          </cell>
          <cell r="G8">
            <v>157588200</v>
          </cell>
        </row>
        <row r="9">
          <cell r="B9" t="str">
            <v>KINDANG</v>
          </cell>
          <cell r="C9" t="str">
            <v>PALAMBARAE</v>
          </cell>
          <cell r="D9">
            <v>968696000</v>
          </cell>
          <cell r="E9" t="str">
            <v>BUMDes Bandar Jaya</v>
          </cell>
          <cell r="F9">
            <v>193739200</v>
          </cell>
          <cell r="G9">
            <v>194000000</v>
          </cell>
        </row>
        <row r="10">
          <cell r="B10" t="str">
            <v>HERLANG</v>
          </cell>
          <cell r="C10" t="str">
            <v>BONTONYELENG</v>
          </cell>
          <cell r="D10">
            <v>1171391000</v>
          </cell>
          <cell r="E10" t="str">
            <v>BUMDes Balagana</v>
          </cell>
          <cell r="F10">
            <v>234278200</v>
          </cell>
          <cell r="G10">
            <v>234285000</v>
          </cell>
        </row>
        <row r="11">
          <cell r="B11" t="str">
            <v>UJUNG LOE</v>
          </cell>
          <cell r="C11" t="str">
            <v>BENTENG MALEWANG</v>
          </cell>
          <cell r="D11">
            <v>848565000</v>
          </cell>
          <cell r="E11" t="str">
            <v>BUMDes Sipakalewa</v>
          </cell>
          <cell r="F11">
            <v>169713000</v>
          </cell>
          <cell r="G11">
            <v>170000000</v>
          </cell>
        </row>
        <row r="12">
          <cell r="B12" t="str">
            <v>RILAU ALE</v>
          </cell>
          <cell r="C12" t="str">
            <v>PADANG</v>
          </cell>
          <cell r="D12">
            <v>1201745000</v>
          </cell>
          <cell r="E12" t="str">
            <v>BUMDes Buhung Pitue</v>
          </cell>
          <cell r="F12">
            <v>240349000</v>
          </cell>
          <cell r="G12">
            <v>240349000</v>
          </cell>
        </row>
        <row r="13">
          <cell r="C13" t="str">
            <v>BONTORAJA</v>
          </cell>
          <cell r="D13">
            <v>958646000</v>
          </cell>
          <cell r="E13" t="str">
            <v>BUMDes Samaturue</v>
          </cell>
          <cell r="F13">
            <v>191729200</v>
          </cell>
          <cell r="G13">
            <v>199980000</v>
          </cell>
        </row>
        <row r="14">
          <cell r="C14" t="str">
            <v>PAENRE LOMPOE</v>
          </cell>
          <cell r="D14">
            <v>1061710000</v>
          </cell>
          <cell r="E14" t="str">
            <v>BUMDes Adil Sejahtera</v>
          </cell>
          <cell r="F14">
            <v>212342000</v>
          </cell>
          <cell r="G14">
            <v>350000000</v>
          </cell>
        </row>
        <row r="15">
          <cell r="C15" t="str">
            <v>BENTENG GATTARENG</v>
          </cell>
          <cell r="D15">
            <v>931067000</v>
          </cell>
          <cell r="E15" t="str">
            <v>BUMDes Sehati</v>
          </cell>
          <cell r="F15">
            <v>186213400</v>
          </cell>
          <cell r="G15">
            <v>186213400</v>
          </cell>
        </row>
        <row r="16">
          <cell r="C16" t="str">
            <v>BUKIT HARAPAN</v>
          </cell>
          <cell r="D16">
            <v>897416000</v>
          </cell>
          <cell r="E16" t="str">
            <v>BUMDes Bukit Sejahtera Bukit Harapan</v>
          </cell>
          <cell r="F16">
            <v>179483200</v>
          </cell>
          <cell r="G16">
            <v>179880000</v>
          </cell>
        </row>
        <row r="17">
          <cell r="C17" t="str">
            <v>POLEWALI</v>
          </cell>
          <cell r="D17">
            <v>1074535000</v>
          </cell>
          <cell r="E17" t="str">
            <v>BUMDes Polewali Sejahtera</v>
          </cell>
          <cell r="F17">
            <v>214907000</v>
          </cell>
          <cell r="G17">
            <v>214907000</v>
          </cell>
        </row>
        <row r="18">
          <cell r="C18" t="str">
            <v>BONTOMASILA</v>
          </cell>
          <cell r="D18">
            <v>945485000</v>
          </cell>
          <cell r="E18" t="str">
            <v xml:space="preserve">BUMDes Cipta Mandiri </v>
          </cell>
          <cell r="F18">
            <v>189097000</v>
          </cell>
          <cell r="G18">
            <v>189097000</v>
          </cell>
        </row>
        <row r="19">
          <cell r="C19" t="str">
            <v>BAROMBONG</v>
          </cell>
          <cell r="D19">
            <v>809919000</v>
          </cell>
          <cell r="E19" t="str">
            <v>BUMDes Silong Daeng</v>
          </cell>
          <cell r="F19">
            <v>161983800</v>
          </cell>
          <cell r="G19">
            <v>161983800</v>
          </cell>
        </row>
        <row r="20">
          <cell r="C20" t="str">
            <v>BUKIT TINGGI</v>
          </cell>
          <cell r="D20">
            <v>981491000</v>
          </cell>
          <cell r="E20" t="str">
            <v>BUMDes Bukit Tinggi</v>
          </cell>
          <cell r="F20">
            <v>196298200</v>
          </cell>
          <cell r="G20">
            <v>198854000</v>
          </cell>
        </row>
        <row r="21">
          <cell r="C21" t="str">
            <v>TACCORONG</v>
          </cell>
          <cell r="D21">
            <v>1298503000</v>
          </cell>
          <cell r="E21" t="str">
            <v>BUMDes Pelita Harapan</v>
          </cell>
          <cell r="F21">
            <v>259700600</v>
          </cell>
          <cell r="G21">
            <v>259799129</v>
          </cell>
        </row>
        <row r="22">
          <cell r="C22" t="str">
            <v>BIRA</v>
          </cell>
          <cell r="D22">
            <v>1168934000</v>
          </cell>
          <cell r="E22" t="str">
            <v>BUMDes Berdaya Bira</v>
          </cell>
          <cell r="F22">
            <v>233786800</v>
          </cell>
          <cell r="G22">
            <v>233786800</v>
          </cell>
        </row>
        <row r="23">
          <cell r="C23" t="str">
            <v>ARA</v>
          </cell>
          <cell r="D23">
            <v>795525000</v>
          </cell>
          <cell r="E23" t="str">
            <v>BUMDes Apparalang</v>
          </cell>
          <cell r="F23">
            <v>159105000</v>
          </cell>
          <cell r="G23">
            <v>159105000</v>
          </cell>
        </row>
        <row r="24">
          <cell r="C24" t="str">
            <v>DARUBIAH</v>
          </cell>
          <cell r="D24">
            <v>901652000</v>
          </cell>
          <cell r="E24" t="str">
            <v>BUMDes Bonto Saile</v>
          </cell>
          <cell r="F24">
            <v>180330400</v>
          </cell>
          <cell r="G24">
            <v>180340000</v>
          </cell>
        </row>
        <row r="25">
          <cell r="C25" t="str">
            <v>LEMBANNA</v>
          </cell>
          <cell r="D25">
            <v>783780000</v>
          </cell>
          <cell r="E25" t="str">
            <v xml:space="preserve">BUMDes Mandala </v>
          </cell>
          <cell r="F25">
            <v>156756000</v>
          </cell>
          <cell r="G25" t="str">
            <v/>
          </cell>
        </row>
        <row r="26">
          <cell r="C26" t="str">
            <v>DWITIRO</v>
          </cell>
          <cell r="D26">
            <v>1057884000</v>
          </cell>
          <cell r="E26" t="str">
            <v>BUMDes Berjasa Sejahtera Dwitiro</v>
          </cell>
          <cell r="F26">
            <v>211576800</v>
          </cell>
          <cell r="G26">
            <v>211576800</v>
          </cell>
        </row>
        <row r="27">
          <cell r="C27" t="str">
            <v>TRITIRO</v>
          </cell>
          <cell r="D27">
            <v>790335000</v>
          </cell>
          <cell r="E27" t="str">
            <v>BUMDes Teras Pattopo</v>
          </cell>
          <cell r="F27">
            <v>158067000</v>
          </cell>
          <cell r="G27">
            <v>158067000</v>
          </cell>
        </row>
        <row r="28">
          <cell r="C28" t="str">
            <v>BATANG</v>
          </cell>
          <cell r="D28">
            <v>849024000</v>
          </cell>
          <cell r="E28" t="str">
            <v>BUMDes Andi Mappanganro</v>
          </cell>
          <cell r="F28">
            <v>169804800</v>
          </cell>
          <cell r="G28">
            <v>169815000</v>
          </cell>
        </row>
        <row r="29">
          <cell r="C29" t="str">
            <v>BONTOTANGNGA</v>
          </cell>
          <cell r="D29">
            <v>826548000</v>
          </cell>
          <cell r="E29" t="str">
            <v>BUMDes Rajawali</v>
          </cell>
          <cell r="F29">
            <v>165309600</v>
          </cell>
          <cell r="G29">
            <v>165309600</v>
          </cell>
        </row>
        <row r="30">
          <cell r="C30" t="str">
            <v>CARAMMING</v>
          </cell>
          <cell r="D30">
            <v>786777000</v>
          </cell>
          <cell r="E30" t="str">
            <v>BUMDes Julu Pamai</v>
          </cell>
          <cell r="F30">
            <v>157355400</v>
          </cell>
          <cell r="G30">
            <v>157355400</v>
          </cell>
        </row>
        <row r="31">
          <cell r="C31" t="str">
            <v>TAMALANREA</v>
          </cell>
          <cell r="D31">
            <v>862815000</v>
          </cell>
          <cell r="E31" t="str">
            <v>BUMDes Paulambusu Tirotama</v>
          </cell>
          <cell r="F31">
            <v>172563000</v>
          </cell>
          <cell r="G31">
            <v>172563000</v>
          </cell>
        </row>
        <row r="32">
          <cell r="C32" t="str">
            <v>BONTOBARUA</v>
          </cell>
          <cell r="D32">
            <v>777603000</v>
          </cell>
          <cell r="E32" t="str">
            <v>BUMDes Lemo Sibatu</v>
          </cell>
          <cell r="F32">
            <v>155520600</v>
          </cell>
          <cell r="G32">
            <v>155520600</v>
          </cell>
        </row>
        <row r="33">
          <cell r="C33" t="str">
            <v>PAKU BALAHO</v>
          </cell>
          <cell r="D33">
            <v>666062000</v>
          </cell>
          <cell r="E33" t="str">
            <v>BUMDes Suka Jaya</v>
          </cell>
          <cell r="F33">
            <v>133212400</v>
          </cell>
          <cell r="G33">
            <v>133212400</v>
          </cell>
        </row>
        <row r="34">
          <cell r="C34" t="str">
            <v>BONTO MARANNU</v>
          </cell>
          <cell r="D34">
            <v>799953000</v>
          </cell>
          <cell r="E34" t="str">
            <v>BUMDes Kita</v>
          </cell>
          <cell r="F34">
            <v>159990600</v>
          </cell>
          <cell r="G34">
            <v>159990600</v>
          </cell>
        </row>
        <row r="35">
          <cell r="C35" t="str">
            <v>BONTO BULAENG</v>
          </cell>
          <cell r="D35">
            <v>699080000</v>
          </cell>
          <cell r="E35" t="str">
            <v>BUMDes Bukit Emas</v>
          </cell>
          <cell r="F35">
            <v>139816000</v>
          </cell>
          <cell r="G35">
            <v>139816000</v>
          </cell>
        </row>
        <row r="36">
          <cell r="C36" t="str">
            <v>BUHUNG BUNDANG</v>
          </cell>
          <cell r="D36">
            <v>1055889000</v>
          </cell>
          <cell r="E36" t="str">
            <v>BUMDes Nirannuang</v>
          </cell>
          <cell r="F36">
            <v>211177800</v>
          </cell>
          <cell r="G36">
            <v>211177800</v>
          </cell>
        </row>
        <row r="37">
          <cell r="C37" t="str">
            <v>LAMANDA</v>
          </cell>
          <cell r="D37">
            <v>699995000</v>
          </cell>
          <cell r="E37" t="str">
            <v>BUMDes Resky</v>
          </cell>
          <cell r="F37">
            <v>139999000</v>
          </cell>
          <cell r="G37">
            <v>139999000</v>
          </cell>
        </row>
        <row r="38">
          <cell r="C38" t="str">
            <v>KARASSING</v>
          </cell>
          <cell r="D38">
            <v>925442000</v>
          </cell>
          <cell r="E38" t="str">
            <v>BUMDes Assamaturu</v>
          </cell>
          <cell r="F38">
            <v>185088400</v>
          </cell>
          <cell r="G38">
            <v>185090000</v>
          </cell>
        </row>
        <row r="39">
          <cell r="C39" t="str">
            <v>SINGA</v>
          </cell>
          <cell r="D39">
            <v>1172129000</v>
          </cell>
          <cell r="E39" t="str">
            <v xml:space="preserve">BUMDes Passingaiang </v>
          </cell>
          <cell r="F39">
            <v>234425800</v>
          </cell>
          <cell r="G39">
            <v>234425800</v>
          </cell>
        </row>
        <row r="40">
          <cell r="C40" t="str">
            <v>GUNTURU</v>
          </cell>
          <cell r="D40">
            <v>953798000</v>
          </cell>
          <cell r="E40" t="str">
            <v>BUMDes Passiturukan</v>
          </cell>
          <cell r="F40">
            <v>190759600</v>
          </cell>
          <cell r="G40">
            <v>190800000</v>
          </cell>
        </row>
        <row r="41">
          <cell r="C41" t="str">
            <v>BORONG</v>
          </cell>
          <cell r="D41">
            <v>832893000</v>
          </cell>
          <cell r="E41" t="str">
            <v>BUMDes Usaha Bersama</v>
          </cell>
          <cell r="F41">
            <v>166578600</v>
          </cell>
          <cell r="G41" t="str">
            <v/>
          </cell>
        </row>
        <row r="42">
          <cell r="C42" t="str">
            <v>TUGONDENG</v>
          </cell>
          <cell r="D42">
            <v>1012328000</v>
          </cell>
          <cell r="E42" t="str">
            <v>BUMDes Sipakatau</v>
          </cell>
          <cell r="F42">
            <v>202465600</v>
          </cell>
          <cell r="G42">
            <v>202500000</v>
          </cell>
        </row>
        <row r="43">
          <cell r="C43" t="str">
            <v>PATARO</v>
          </cell>
          <cell r="D43">
            <v>811119000</v>
          </cell>
          <cell r="E43" t="str">
            <v>BUMDes Sipaku</v>
          </cell>
          <cell r="F43">
            <v>162223800</v>
          </cell>
          <cell r="G43">
            <v>162400000</v>
          </cell>
        </row>
        <row r="44">
          <cell r="C44" t="str">
            <v>TAMBANGAN</v>
          </cell>
          <cell r="D44">
            <v>993278000</v>
          </cell>
          <cell r="E44" t="str">
            <v>BUMDes Moncong Buloa</v>
          </cell>
          <cell r="F44">
            <v>198655600</v>
          </cell>
          <cell r="G44">
            <v>198655600</v>
          </cell>
        </row>
        <row r="45">
          <cell r="C45" t="str">
            <v>LEMBANNA</v>
          </cell>
          <cell r="D45">
            <v>934709000</v>
          </cell>
          <cell r="E45" t="str">
            <v xml:space="preserve">BUMDes Mandala </v>
          </cell>
          <cell r="F45">
            <v>186941800</v>
          </cell>
          <cell r="G45">
            <v>187000000</v>
          </cell>
        </row>
        <row r="46">
          <cell r="C46" t="str">
            <v>POSSI TANAH</v>
          </cell>
          <cell r="D46">
            <v>788700000</v>
          </cell>
          <cell r="E46" t="str">
            <v>BUMDes Possi Tanayya</v>
          </cell>
          <cell r="F46">
            <v>157740000</v>
          </cell>
          <cell r="G46">
            <v>157760350</v>
          </cell>
        </row>
        <row r="47">
          <cell r="C47" t="str">
            <v>TANAH TOWA</v>
          </cell>
          <cell r="D47">
            <v>1182851000</v>
          </cell>
          <cell r="E47" t="str">
            <v>BUMDes Galla Lombo</v>
          </cell>
          <cell r="F47">
            <v>236570200</v>
          </cell>
          <cell r="G47">
            <v>237000000</v>
          </cell>
        </row>
        <row r="48">
          <cell r="C48" t="str">
            <v>BONTOBIRAENG</v>
          </cell>
          <cell r="D48">
            <v>866856000</v>
          </cell>
          <cell r="E48" t="str">
            <v>BUMDes Cahaya Bonto Biraeng</v>
          </cell>
          <cell r="F48">
            <v>173371200</v>
          </cell>
          <cell r="G48">
            <v>173500000</v>
          </cell>
        </row>
        <row r="49">
          <cell r="C49" t="str">
            <v>LEMBANG</v>
          </cell>
          <cell r="D49">
            <v>864897000</v>
          </cell>
          <cell r="E49" t="str">
            <v>BUMDes Anak Karaeng Kassi Buta</v>
          </cell>
          <cell r="F49">
            <v>172979400</v>
          </cell>
          <cell r="G49">
            <v>230000000</v>
          </cell>
        </row>
        <row r="50">
          <cell r="C50" t="str">
            <v>BATU NILAMUNG</v>
          </cell>
          <cell r="D50">
            <v>922185000</v>
          </cell>
          <cell r="E50" t="str">
            <v>BUMDes Ululembang</v>
          </cell>
          <cell r="F50">
            <v>184437000</v>
          </cell>
          <cell r="G50">
            <v>185000000</v>
          </cell>
        </row>
        <row r="51">
          <cell r="C51" t="str">
            <v>MATTOANGING</v>
          </cell>
          <cell r="D51">
            <v>823134000</v>
          </cell>
          <cell r="E51" t="str">
            <v>BUMDes Sinar Mattoanging</v>
          </cell>
          <cell r="F51">
            <v>164626800</v>
          </cell>
          <cell r="G51">
            <v>165000000</v>
          </cell>
        </row>
        <row r="52">
          <cell r="C52" t="str">
            <v>MALLELENG</v>
          </cell>
          <cell r="D52">
            <v>847026000</v>
          </cell>
          <cell r="E52" t="str">
            <v>BUMDes Malleleng Jaya</v>
          </cell>
          <cell r="F52">
            <v>169405200</v>
          </cell>
          <cell r="G52">
            <v>169500000</v>
          </cell>
        </row>
        <row r="53">
          <cell r="C53" t="str">
            <v>BONTO BAJI</v>
          </cell>
          <cell r="D53">
            <v>1084106000</v>
          </cell>
          <cell r="E53" t="str">
            <v>BUMDes Putra Perintis</v>
          </cell>
          <cell r="F53">
            <v>216821200</v>
          </cell>
          <cell r="G53">
            <v>216821000</v>
          </cell>
        </row>
        <row r="54">
          <cell r="C54" t="str">
            <v>BONTORANNU</v>
          </cell>
          <cell r="D54">
            <v>831768000</v>
          </cell>
          <cell r="E54" t="str">
            <v>BUMDes Mappasunggu</v>
          </cell>
          <cell r="F54">
            <v>166353600</v>
          </cell>
          <cell r="G54">
            <v>167000000</v>
          </cell>
        </row>
        <row r="55">
          <cell r="C55" t="str">
            <v>PATTIROANG</v>
          </cell>
          <cell r="D55">
            <v>859029000</v>
          </cell>
          <cell r="E55" t="str">
            <v>BUMDes Galla Bantalang</v>
          </cell>
          <cell r="F55">
            <v>171805800</v>
          </cell>
          <cell r="G55">
            <v>177314500</v>
          </cell>
        </row>
        <row r="56">
          <cell r="C56" t="str">
            <v>SAPANANG</v>
          </cell>
          <cell r="D56">
            <v>1056279000</v>
          </cell>
          <cell r="E56" t="str">
            <v>BUMDes Sapa Kaloro</v>
          </cell>
          <cell r="F56">
            <v>211255800</v>
          </cell>
          <cell r="G56">
            <v>212000000</v>
          </cell>
        </row>
        <row r="57">
          <cell r="C57" t="str">
            <v>SANGKALA</v>
          </cell>
          <cell r="D57">
            <v>830793000</v>
          </cell>
          <cell r="E57" t="str">
            <v xml:space="preserve">BUMDes Batu Raga </v>
          </cell>
          <cell r="F57">
            <v>166158600</v>
          </cell>
          <cell r="G57">
            <v>167000000</v>
          </cell>
        </row>
        <row r="58">
          <cell r="C58" t="str">
            <v>LEMBANG LOHE</v>
          </cell>
          <cell r="D58">
            <v>828972000</v>
          </cell>
          <cell r="E58" t="str">
            <v>BUMDes Suka Maju</v>
          </cell>
          <cell r="F58">
            <v>165794400</v>
          </cell>
          <cell r="G58">
            <v>166000000</v>
          </cell>
        </row>
        <row r="59">
          <cell r="C59" t="str">
            <v>LOLISANG</v>
          </cell>
          <cell r="D59">
            <v>832344000</v>
          </cell>
          <cell r="E59" t="str">
            <v>BUMDes Bumdes Barani Kajang</v>
          </cell>
          <cell r="F59">
            <v>166468800</v>
          </cell>
          <cell r="G59" t="str">
            <v/>
          </cell>
        </row>
        <row r="60">
          <cell r="C60" t="str">
            <v>PANTAMA</v>
          </cell>
          <cell r="D60">
            <v>788352000</v>
          </cell>
          <cell r="E60" t="str">
            <v>BUMDes Pantama Karya</v>
          </cell>
          <cell r="F60">
            <v>157670400</v>
          </cell>
          <cell r="G60">
            <v>158000000</v>
          </cell>
        </row>
        <row r="61">
          <cell r="C61" t="str">
            <v>BONTOBULAENG</v>
          </cell>
          <cell r="D61">
            <v>897197000</v>
          </cell>
          <cell r="E61" t="str">
            <v>BUMDes Jeralompoa</v>
          </cell>
          <cell r="F61">
            <v>179439400</v>
          </cell>
          <cell r="G61" t="str">
            <v/>
          </cell>
        </row>
        <row r="62">
          <cell r="C62" t="str">
            <v>BULO BULO</v>
          </cell>
          <cell r="D62">
            <v>918761000</v>
          </cell>
          <cell r="E62" t="str">
            <v>BUMDes Merah Putih</v>
          </cell>
          <cell r="F62">
            <v>183752200</v>
          </cell>
          <cell r="G62">
            <v>198090000</v>
          </cell>
        </row>
        <row r="63">
          <cell r="C63" t="str">
            <v>BONTOMINASA</v>
          </cell>
          <cell r="D63">
            <v>889400000</v>
          </cell>
          <cell r="E63" t="str">
            <v>BUMDes Mandiri Sejahtera Bontominasa</v>
          </cell>
          <cell r="F63">
            <v>177880000</v>
          </cell>
          <cell r="G63">
            <v>177880000</v>
          </cell>
        </row>
        <row r="64">
          <cell r="C64" t="str">
            <v>BALANGTAROANG</v>
          </cell>
          <cell r="D64">
            <v>1063524000</v>
          </cell>
          <cell r="E64" t="str">
            <v>BUMDes Lapatenteng</v>
          </cell>
          <cell r="F64">
            <v>212704800</v>
          </cell>
          <cell r="G64">
            <v>216410000</v>
          </cell>
        </row>
        <row r="65">
          <cell r="C65" t="str">
            <v>BARUGAE</v>
          </cell>
          <cell r="D65">
            <v>1080213000</v>
          </cell>
          <cell r="E65" t="str">
            <v>BUMDes Matahari</v>
          </cell>
          <cell r="F65">
            <v>216042600</v>
          </cell>
          <cell r="G65">
            <v>216042600</v>
          </cell>
        </row>
        <row r="66">
          <cell r="C66" t="str">
            <v>SALASSAE</v>
          </cell>
          <cell r="D66">
            <v>916121000</v>
          </cell>
          <cell r="E66" t="str">
            <v>BUMDes Essae Patuju</v>
          </cell>
          <cell r="F66">
            <v>183224200</v>
          </cell>
          <cell r="G66">
            <v>183225000</v>
          </cell>
        </row>
        <row r="67">
          <cell r="C67" t="str">
            <v>KAMBUNO</v>
          </cell>
          <cell r="D67">
            <v>834375000</v>
          </cell>
          <cell r="E67" t="str">
            <v>BUMDes Kambuno Jaya</v>
          </cell>
          <cell r="F67">
            <v>166875000</v>
          </cell>
          <cell r="G67">
            <v>166875000</v>
          </cell>
        </row>
        <row r="68">
          <cell r="C68" t="str">
            <v>JOJJOLO</v>
          </cell>
          <cell r="D68">
            <v>1087375000</v>
          </cell>
          <cell r="E68" t="str">
            <v>BUMDes Cahaya Jojjolo</v>
          </cell>
          <cell r="F68">
            <v>217475000</v>
          </cell>
          <cell r="G68">
            <v>217475000</v>
          </cell>
        </row>
        <row r="69">
          <cell r="C69" t="str">
            <v>SAPOBONTO</v>
          </cell>
          <cell r="D69">
            <v>1037885000</v>
          </cell>
          <cell r="E69" t="str">
            <v>BUMDes Harapan Sejati</v>
          </cell>
          <cell r="F69">
            <v>207577000</v>
          </cell>
          <cell r="G69">
            <v>207577000</v>
          </cell>
        </row>
        <row r="70">
          <cell r="C70" t="str">
            <v>TIBONA</v>
          </cell>
          <cell r="D70">
            <v>970166000</v>
          </cell>
          <cell r="E70" t="str">
            <v>BUMDes Sejahtera Mandiri</v>
          </cell>
          <cell r="F70">
            <v>194033200</v>
          </cell>
          <cell r="G70">
            <v>194500000</v>
          </cell>
        </row>
        <row r="71">
          <cell r="C71" t="str">
            <v>BALANGPESOANG</v>
          </cell>
          <cell r="D71">
            <v>1076451000</v>
          </cell>
          <cell r="E71" t="str">
            <v>BUMDes Malisiparappe</v>
          </cell>
          <cell r="F71">
            <v>215290200</v>
          </cell>
          <cell r="G71">
            <v>215290200</v>
          </cell>
        </row>
        <row r="72">
          <cell r="C72" t="str">
            <v>BATULOHE</v>
          </cell>
          <cell r="D72">
            <v>857544000</v>
          </cell>
          <cell r="E72" t="str">
            <v xml:space="preserve">BUMDes Batulohe Sejahtera </v>
          </cell>
          <cell r="F72">
            <v>171508800</v>
          </cell>
          <cell r="G72" t="str">
            <v/>
          </cell>
        </row>
        <row r="73">
          <cell r="C73" t="str">
            <v>BONTOMANGIRING</v>
          </cell>
          <cell r="D73">
            <v>837075000</v>
          </cell>
          <cell r="E73" t="str">
            <v>BUMDes Berkembang</v>
          </cell>
          <cell r="F73">
            <v>167415000</v>
          </cell>
          <cell r="G73">
            <v>167415000</v>
          </cell>
        </row>
        <row r="74">
          <cell r="C74" t="str">
            <v>BARUGA RIATTANG</v>
          </cell>
          <cell r="D74">
            <v>1026522000</v>
          </cell>
          <cell r="E74" t="str">
            <v>BUMDes Ajuarae</v>
          </cell>
          <cell r="F74">
            <v>205304400</v>
          </cell>
          <cell r="G74">
            <v>206000000</v>
          </cell>
        </row>
        <row r="75">
          <cell r="C75" t="str">
            <v>MATTIROWALIE</v>
          </cell>
          <cell r="D75">
            <v>787653000</v>
          </cell>
          <cell r="E75" t="str">
            <v>BUMDes Bum Desa Sinar Mattirowalie</v>
          </cell>
          <cell r="F75">
            <v>157530600</v>
          </cell>
          <cell r="G75">
            <v>157700000</v>
          </cell>
        </row>
        <row r="76">
          <cell r="C76" t="str">
            <v>KINDANG</v>
          </cell>
          <cell r="D76">
            <v>984995000</v>
          </cell>
          <cell r="E76" t="str">
            <v xml:space="preserve">BUMDes Pabbentengan Kindang </v>
          </cell>
          <cell r="F76">
            <v>196999000</v>
          </cell>
          <cell r="G76">
            <v>201300000</v>
          </cell>
        </row>
        <row r="77">
          <cell r="C77" t="str">
            <v>ANRIHUA</v>
          </cell>
          <cell r="D77">
            <v>960128000</v>
          </cell>
          <cell r="E77" t="str">
            <v>BUMDes Sipanaik</v>
          </cell>
          <cell r="F77">
            <v>192025600</v>
          </cell>
          <cell r="G77" t="str">
            <v/>
          </cell>
        </row>
        <row r="78">
          <cell r="C78" t="str">
            <v>TAMAONA</v>
          </cell>
          <cell r="D78">
            <v>810201000</v>
          </cell>
          <cell r="E78" t="str">
            <v>BUMDes Sipakarennu</v>
          </cell>
          <cell r="F78">
            <v>162040200</v>
          </cell>
          <cell r="G78">
            <v>162040200</v>
          </cell>
        </row>
        <row r="79">
          <cell r="C79" t="str">
            <v>BENTENG PALIOI</v>
          </cell>
          <cell r="D79">
            <v>964694000</v>
          </cell>
          <cell r="E79" t="str">
            <v>BUMDes Sinar Palioi</v>
          </cell>
          <cell r="F79">
            <v>192938800</v>
          </cell>
          <cell r="G79">
            <v>192938800</v>
          </cell>
        </row>
        <row r="80">
          <cell r="C80" t="str">
            <v>BALIBO</v>
          </cell>
          <cell r="D80">
            <v>917606000</v>
          </cell>
          <cell r="E80" t="str">
            <v>BUMDes Sinar Balibo</v>
          </cell>
          <cell r="F80">
            <v>183521200</v>
          </cell>
          <cell r="G80">
            <v>183521200</v>
          </cell>
        </row>
        <row r="81">
          <cell r="C81" t="str">
            <v>GARUNTUNGAN</v>
          </cell>
          <cell r="D81">
            <v>948359000</v>
          </cell>
          <cell r="E81" t="str">
            <v>BUMDes Bum Desa Jaya</v>
          </cell>
          <cell r="F81">
            <v>189671800</v>
          </cell>
          <cell r="G81">
            <v>189671800</v>
          </cell>
        </row>
        <row r="82">
          <cell r="C82" t="str">
            <v>OROGADING</v>
          </cell>
          <cell r="D82">
            <v>982316000</v>
          </cell>
          <cell r="E82" t="str">
            <v>BUMDes Cahaya Orogading</v>
          </cell>
          <cell r="F82">
            <v>196463200</v>
          </cell>
          <cell r="G82">
            <v>196463200</v>
          </cell>
        </row>
        <row r="83">
          <cell r="C83" t="str">
            <v>SIPAENRE</v>
          </cell>
          <cell r="D83">
            <v>708707000</v>
          </cell>
          <cell r="E83" t="str">
            <v xml:space="preserve">BUMDes Balangdidi </v>
          </cell>
          <cell r="F83">
            <v>141741400</v>
          </cell>
          <cell r="G83">
            <v>142000000</v>
          </cell>
        </row>
        <row r="84">
          <cell r="C84" t="str">
            <v>KAHAYYA</v>
          </cell>
          <cell r="D84">
            <v>817217000</v>
          </cell>
          <cell r="E84" t="str">
            <v>BUMDes Bumdes Telaga Kahayya</v>
          </cell>
          <cell r="F84">
            <v>163443400</v>
          </cell>
          <cell r="G84">
            <v>163443400</v>
          </cell>
        </row>
        <row r="85">
          <cell r="C85" t="str">
            <v>SOMBA PALIOI</v>
          </cell>
          <cell r="D85">
            <v>796548000</v>
          </cell>
          <cell r="E85" t="str">
            <v xml:space="preserve">BUMDes Sombayya Sejehtera </v>
          </cell>
          <cell r="F85">
            <v>159309600</v>
          </cell>
          <cell r="G85">
            <v>159309600</v>
          </cell>
        </row>
        <row r="86">
          <cell r="C86" t="str">
            <v>SOPA</v>
          </cell>
          <cell r="D86">
            <v>811941000</v>
          </cell>
          <cell r="E86" t="str">
            <v>BUMDes Sopa Mandiri</v>
          </cell>
          <cell r="F86">
            <v>162388200</v>
          </cell>
          <cell r="G86">
            <v>162388200</v>
          </cell>
        </row>
        <row r="87">
          <cell r="C87" t="str">
            <v>GARANTA</v>
          </cell>
          <cell r="D87">
            <v>1356286000</v>
          </cell>
          <cell r="E87" t="str">
            <v>BUMDes Sulawetang</v>
          </cell>
          <cell r="F87">
            <v>271257200</v>
          </cell>
          <cell r="G87">
            <v>271300000</v>
          </cell>
        </row>
        <row r="88">
          <cell r="C88" t="str">
            <v>BALLEANGING</v>
          </cell>
          <cell r="D88">
            <v>1186670000</v>
          </cell>
          <cell r="E88" t="str">
            <v>BUMDes Kausar Balleanging Mandiri</v>
          </cell>
          <cell r="F88">
            <v>237334000</v>
          </cell>
          <cell r="G88" t="str">
            <v/>
          </cell>
        </row>
        <row r="89">
          <cell r="C89" t="str">
            <v>BALONG</v>
          </cell>
          <cell r="D89">
            <v>978851000</v>
          </cell>
          <cell r="E89" t="str">
            <v>BUMDes Cahaya Karya Balong</v>
          </cell>
          <cell r="F89">
            <v>195770200</v>
          </cell>
          <cell r="G89" t="str">
            <v/>
          </cell>
        </row>
        <row r="90">
          <cell r="C90" t="str">
            <v>SEPPANG</v>
          </cell>
          <cell r="D90">
            <v>1144843000</v>
          </cell>
          <cell r="E90" t="str">
            <v>BUMDes Harapan Mandiri</v>
          </cell>
          <cell r="F90">
            <v>228968600</v>
          </cell>
          <cell r="G90">
            <v>229000000</v>
          </cell>
        </row>
        <row r="91">
          <cell r="C91" t="str">
            <v>MANYAMPA</v>
          </cell>
          <cell r="D91">
            <v>989723000</v>
          </cell>
          <cell r="E91" t="str">
            <v>BUMDes Mutiara Manyampa</v>
          </cell>
          <cell r="F91">
            <v>197944600</v>
          </cell>
          <cell r="G91">
            <v>200000000</v>
          </cell>
        </row>
        <row r="92">
          <cell r="C92" t="str">
            <v>TAMATTO</v>
          </cell>
          <cell r="D92">
            <v>1014791000</v>
          </cell>
          <cell r="E92" t="str">
            <v>BUMDes Al-Mubaraq</v>
          </cell>
          <cell r="F92">
            <v>202958200</v>
          </cell>
          <cell r="G92" t="str">
            <v/>
          </cell>
        </row>
        <row r="93">
          <cell r="C93" t="str">
            <v>PADANGLOANG</v>
          </cell>
          <cell r="D93">
            <v>908573000</v>
          </cell>
          <cell r="E93" t="str">
            <v>BUMDes Amanah</v>
          </cell>
          <cell r="F93">
            <v>181714600</v>
          </cell>
          <cell r="G93" t="str">
            <v/>
          </cell>
        </row>
        <row r="94">
          <cell r="C94" t="str">
            <v>MANJALLING</v>
          </cell>
          <cell r="D94">
            <v>922631000</v>
          </cell>
          <cell r="E94" t="str">
            <v>BUMDes Dato Ribandang</v>
          </cell>
          <cell r="F94">
            <v>184526200</v>
          </cell>
          <cell r="G94">
            <v>184526200</v>
          </cell>
        </row>
        <row r="95">
          <cell r="C95" t="str">
            <v>LONRONG</v>
          </cell>
          <cell r="D95">
            <v>668498000</v>
          </cell>
          <cell r="E95" t="str">
            <v>BUMDes Karya Pelangi</v>
          </cell>
          <cell r="F95">
            <v>133699600</v>
          </cell>
          <cell r="G95">
            <v>133699600</v>
          </cell>
        </row>
        <row r="96">
          <cell r="C96" t="str">
            <v>SALEMBA</v>
          </cell>
          <cell r="D96">
            <v>952010000</v>
          </cell>
          <cell r="E96" t="str">
            <v>BUMDes Sinar Mattiro Walie</v>
          </cell>
          <cell r="F96">
            <v>190402000</v>
          </cell>
          <cell r="G96" t="str">
            <v/>
          </cell>
        </row>
        <row r="97">
          <cell r="C97" t="str">
            <v>BIJAWANG</v>
          </cell>
          <cell r="D97">
            <v>920681000</v>
          </cell>
          <cell r="E97" t="str">
            <v>BUMDes Darussalam</v>
          </cell>
          <cell r="F97">
            <v>184136200</v>
          </cell>
          <cell r="G97">
            <v>184900000</v>
          </cell>
        </row>
        <row r="98">
          <cell r="C98" t="str">
            <v>PACCARAMENGANG</v>
          </cell>
          <cell r="D98">
            <v>810027000</v>
          </cell>
          <cell r="E98" t="str">
            <v>BUMDes Paccaramengan</v>
          </cell>
          <cell r="F98">
            <v>162005400</v>
          </cell>
          <cell r="G98" t="str">
            <v/>
          </cell>
        </row>
        <row r="99">
          <cell r="C99" t="str">
            <v>BONTOMANAI</v>
          </cell>
          <cell r="D99">
            <v>976445000</v>
          </cell>
          <cell r="E99" t="str">
            <v>BUMDes Tunas Mekar</v>
          </cell>
          <cell r="F99">
            <v>195289000</v>
          </cell>
          <cell r="G99" t="str">
            <v/>
          </cell>
        </row>
        <row r="100">
          <cell r="C100" t="str">
            <v>BONTOBANGUN</v>
          </cell>
          <cell r="D100">
            <v>1067025000</v>
          </cell>
          <cell r="E100" t="str">
            <v>BUMDes Samaturue</v>
          </cell>
          <cell r="F100">
            <v>213405000</v>
          </cell>
          <cell r="G100">
            <v>213405000</v>
          </cell>
        </row>
        <row r="101">
          <cell r="C101" t="str">
            <v>KARAMA</v>
          </cell>
          <cell r="D101">
            <v>960404000</v>
          </cell>
          <cell r="E101" t="str">
            <v>BUMDes Karama Sejahtera Bersama</v>
          </cell>
          <cell r="F101">
            <v>192080800</v>
          </cell>
          <cell r="G101">
            <v>193000000</v>
          </cell>
        </row>
        <row r="102">
          <cell r="C102" t="str">
            <v>BONTOLOHE</v>
          </cell>
          <cell r="D102">
            <v>826980000</v>
          </cell>
          <cell r="E102" t="str">
            <v>BUMDes Bunga Cengkeh</v>
          </cell>
          <cell r="F102">
            <v>165396000</v>
          </cell>
          <cell r="G102" t="str">
            <v/>
          </cell>
        </row>
        <row r="103">
          <cell r="C103" t="str">
            <v>BAJIMINASA</v>
          </cell>
          <cell r="D103">
            <v>1201670000</v>
          </cell>
          <cell r="E103" t="str">
            <v>BUMDes Rezki Mulia</v>
          </cell>
          <cell r="F103">
            <v>240334000</v>
          </cell>
          <cell r="G103">
            <v>240354500</v>
          </cell>
        </row>
        <row r="104">
          <cell r="C104" t="str">
            <v>BONTOMATENE</v>
          </cell>
          <cell r="D104">
            <v>775467000</v>
          </cell>
          <cell r="E104" t="str">
            <v>BUMDes Fawwas Jaya</v>
          </cell>
          <cell r="F104">
            <v>155093400</v>
          </cell>
          <cell r="G104">
            <v>155093400</v>
          </cell>
        </row>
        <row r="105">
          <cell r="C105" t="str">
            <v>TANAH HARAPAN</v>
          </cell>
          <cell r="D105">
            <v>956159000</v>
          </cell>
          <cell r="E105" t="str">
            <v>BUMDes Sipakatau Sipakalebbi</v>
          </cell>
          <cell r="F105">
            <v>191231800</v>
          </cell>
          <cell r="G105" t="str">
            <v/>
          </cell>
        </row>
        <row r="106">
          <cell r="C106" t="str">
            <v>BATUKAROPA</v>
          </cell>
          <cell r="D106">
            <v>921452000</v>
          </cell>
          <cell r="E106" t="str">
            <v>BUMDes Niaga Mandiri</v>
          </cell>
          <cell r="F106">
            <v>184290400</v>
          </cell>
          <cell r="G106" t="str">
            <v/>
          </cell>
        </row>
        <row r="107">
          <cell r="C107" t="str">
            <v>BONTOHARU</v>
          </cell>
          <cell r="D107">
            <v>799443000</v>
          </cell>
          <cell r="E107" t="str">
            <v>BUMDes Nur Mandiri</v>
          </cell>
          <cell r="F107">
            <v>159888600</v>
          </cell>
          <cell r="G107" t="str">
            <v/>
          </cell>
        </row>
        <row r="108">
          <cell r="C108" t="str">
            <v>SWATANI</v>
          </cell>
          <cell r="D108">
            <v>914717000</v>
          </cell>
          <cell r="E108" t="str">
            <v>BUMDes Sipakainge'</v>
          </cell>
          <cell r="F108">
            <v>182943400</v>
          </cell>
          <cell r="G108" t="str">
            <v/>
          </cell>
        </row>
        <row r="109">
          <cell r="C109" t="str">
            <v>BULOLOHE</v>
          </cell>
          <cell r="D109">
            <v>832356000</v>
          </cell>
          <cell r="E109" t="str">
            <v>BUMDes Amanah</v>
          </cell>
          <cell r="F109">
            <v>166471200</v>
          </cell>
          <cell r="G109">
            <v>166471400</v>
          </cell>
        </row>
        <row r="110">
          <cell r="C110" t="str">
            <v>ANRANG</v>
          </cell>
          <cell r="D110">
            <v>911726000</v>
          </cell>
          <cell r="E110" t="str">
            <v>BUMDes Tumarila</v>
          </cell>
          <cell r="F110">
            <v>182345200</v>
          </cell>
          <cell r="G110" t="str">
            <v/>
          </cell>
        </row>
        <row r="111">
          <cell r="C111" t="str">
            <v>PANGALLOANG</v>
          </cell>
          <cell r="D111">
            <v>778224000</v>
          </cell>
          <cell r="E111" t="str">
            <v>BUMDes Jagang Ejjaya</v>
          </cell>
          <cell r="F111">
            <v>155644800</v>
          </cell>
          <cell r="G111">
            <v>156000000</v>
          </cell>
        </row>
        <row r="112">
          <cell r="C112" t="str">
            <v>TOPANDA</v>
          </cell>
          <cell r="D112">
            <v>796656000</v>
          </cell>
          <cell r="E112" t="str">
            <v>BUMDes Mabbulo Sibatang</v>
          </cell>
          <cell r="F112">
            <v>159331200</v>
          </cell>
          <cell r="G112">
            <v>160000000</v>
          </cell>
        </row>
      </sheetData>
      <sheetData sheetId="1"/>
      <sheetData sheetId="2">
        <row r="5">
          <cell r="E5" t="str">
            <v>BIALO</v>
          </cell>
          <cell r="F5" t="str">
            <v>BUMDes Melati BIALO</v>
          </cell>
          <cell r="G5">
            <v>881675</v>
          </cell>
          <cell r="H5">
            <v>176335</v>
          </cell>
          <cell r="I5" t="str">
            <v>04 Tahun 2025</v>
          </cell>
          <cell r="J5">
            <v>45915</v>
          </cell>
          <cell r="K5">
            <v>207094575</v>
          </cell>
        </row>
        <row r="6">
          <cell r="E6" t="str">
            <v>BONTOMACINNA</v>
          </cell>
          <cell r="F6" t="str">
            <v>BUMDes Bukit Simpatik BONTOMACINNA</v>
          </cell>
          <cell r="G6">
            <v>972200</v>
          </cell>
          <cell r="H6">
            <v>194440</v>
          </cell>
          <cell r="I6" t="str">
            <v>05 Tahun 2025</v>
          </cell>
          <cell r="J6">
            <v>45824</v>
          </cell>
          <cell r="K6">
            <v>194440000</v>
          </cell>
        </row>
        <row r="7">
          <cell r="E7" t="str">
            <v>GATTARENG</v>
          </cell>
          <cell r="F7" t="str">
            <v>BUMDes Al Amanah GATTARENG</v>
          </cell>
          <cell r="G7">
            <v>909785</v>
          </cell>
          <cell r="H7">
            <v>181957</v>
          </cell>
          <cell r="I7" t="str">
            <v>05 Tahun 2025</v>
          </cell>
          <cell r="J7">
            <v>45898</v>
          </cell>
          <cell r="K7">
            <v>181957000</v>
          </cell>
        </row>
        <row r="8">
          <cell r="E8" t="str">
            <v>DAMPANG</v>
          </cell>
          <cell r="F8" t="str">
            <v>BUMDes Dampang Sejahtera DAMPANG</v>
          </cell>
          <cell r="G8">
            <v>1059157</v>
          </cell>
          <cell r="H8">
            <v>211831.40000000002</v>
          </cell>
          <cell r="I8" t="str">
            <v>05 Tahun 2025</v>
          </cell>
          <cell r="J8">
            <v>45960</v>
          </cell>
          <cell r="K8">
            <v>211838146</v>
          </cell>
        </row>
        <row r="9">
          <cell r="E9" t="str">
            <v>BONTOSUNGGU</v>
          </cell>
          <cell r="F9" t="str">
            <v>BUMDes BONTOSUNGGU HARAPAN BONTOSUNGGU</v>
          </cell>
          <cell r="G9">
            <v>787941</v>
          </cell>
          <cell r="H9">
            <v>157588.20000000001</v>
          </cell>
          <cell r="I9" t="str">
            <v>03 Tahun 2025</v>
          </cell>
          <cell r="J9">
            <v>45915</v>
          </cell>
          <cell r="K9">
            <v>157588200</v>
          </cell>
        </row>
        <row r="10">
          <cell r="E10" t="str">
            <v>PALAMBARAE</v>
          </cell>
          <cell r="F10" t="str">
            <v>BUMDes Bandar Jaya PALAMBARAE</v>
          </cell>
          <cell r="G10">
            <v>968696</v>
          </cell>
          <cell r="H10">
            <v>193739.2</v>
          </cell>
          <cell r="I10" t="str">
            <v>05 Tahun 2025</v>
          </cell>
          <cell r="J10">
            <v>45932</v>
          </cell>
          <cell r="K10">
            <v>194000000</v>
          </cell>
        </row>
        <row r="11">
          <cell r="E11" t="str">
            <v>BONTONYELENG</v>
          </cell>
          <cell r="F11" t="str">
            <v>BUMDes balagana BONTONYELENG</v>
          </cell>
          <cell r="G11">
            <v>1171391</v>
          </cell>
          <cell r="H11">
            <v>234278.2</v>
          </cell>
          <cell r="I11" t="str">
            <v>02 Tahun 2025</v>
          </cell>
          <cell r="J11">
            <v>45768</v>
          </cell>
          <cell r="K11">
            <v>234285000</v>
          </cell>
        </row>
        <row r="12">
          <cell r="E12" t="str">
            <v>BENTENG MALEWANG</v>
          </cell>
          <cell r="F12" t="str">
            <v>BUMDes Benteng Mandiri BENTENG MALEWANG</v>
          </cell>
          <cell r="G12">
            <v>848565</v>
          </cell>
          <cell r="H12">
            <v>169713</v>
          </cell>
          <cell r="I12" t="str">
            <v>04 Tahun 2025</v>
          </cell>
          <cell r="J12">
            <v>45976</v>
          </cell>
          <cell r="K12">
            <v>170000000</v>
          </cell>
        </row>
        <row r="13">
          <cell r="E13" t="str">
            <v>PADANG</v>
          </cell>
          <cell r="F13" t="str">
            <v>BUMDes Buwung Pitue PADANG</v>
          </cell>
          <cell r="G13">
            <v>1201745</v>
          </cell>
          <cell r="H13">
            <v>240349</v>
          </cell>
          <cell r="I13" t="str">
            <v>05 Tahun 2025</v>
          </cell>
          <cell r="J13">
            <v>45921</v>
          </cell>
          <cell r="K13">
            <v>240349000</v>
          </cell>
        </row>
        <row r="14">
          <cell r="E14" t="str">
            <v>BONTORAJA</v>
          </cell>
          <cell r="F14" t="str">
            <v>BUMDes Samaturue BONTORAJA</v>
          </cell>
          <cell r="G14">
            <v>958646</v>
          </cell>
          <cell r="H14">
            <v>191729.2</v>
          </cell>
          <cell r="I14" t="str">
            <v>03 Tahun 2025</v>
          </cell>
          <cell r="J14">
            <v>45859</v>
          </cell>
          <cell r="K14">
            <v>199980000</v>
          </cell>
        </row>
        <row r="15">
          <cell r="E15" t="str">
            <v>PAENRE LOMPOE</v>
          </cell>
          <cell r="F15" t="str">
            <v>BUMDes Adil Sejahtera PAENRE LOMPOE</v>
          </cell>
          <cell r="G15">
            <v>1061710</v>
          </cell>
          <cell r="H15">
            <v>212342</v>
          </cell>
          <cell r="I15" t="str">
            <v>04 Tahun 2025</v>
          </cell>
          <cell r="J15">
            <v>45912</v>
          </cell>
          <cell r="K15">
            <v>350000000</v>
          </cell>
        </row>
        <row r="16">
          <cell r="E16" t="str">
            <v>BENTENG GATTARENG</v>
          </cell>
          <cell r="F16" t="str">
            <v>BUMDes SEHATI BENTENG GATTARENG</v>
          </cell>
          <cell r="G16">
            <v>931067</v>
          </cell>
          <cell r="H16">
            <v>186213.40000000002</v>
          </cell>
          <cell r="I16" t="str">
            <v>47 Tahun 2025</v>
          </cell>
          <cell r="J16">
            <v>45944</v>
          </cell>
          <cell r="K16">
            <v>186213400</v>
          </cell>
        </row>
        <row r="17">
          <cell r="E17" t="str">
            <v>BUKIT HARAPAN</v>
          </cell>
          <cell r="F17" t="str">
            <v>BUMDes Bukit Sejahtera BUKIT HARAPAN</v>
          </cell>
          <cell r="G17">
            <v>897416</v>
          </cell>
          <cell r="H17">
            <v>179483.2</v>
          </cell>
          <cell r="I17" t="str">
            <v>02 Tahun 2025</v>
          </cell>
          <cell r="J17">
            <v>45768</v>
          </cell>
          <cell r="K17">
            <v>179880000</v>
          </cell>
        </row>
        <row r="18">
          <cell r="E18" t="str">
            <v>POLEWALI</v>
          </cell>
          <cell r="F18" t="str">
            <v>BUMDes Polewali Sejahtera POLEWALI</v>
          </cell>
          <cell r="G18">
            <v>1074535</v>
          </cell>
          <cell r="H18">
            <v>214907</v>
          </cell>
          <cell r="I18" t="str">
            <v>05 Tahun 2025</v>
          </cell>
          <cell r="J18">
            <v>45938</v>
          </cell>
          <cell r="K18">
            <v>214907000</v>
          </cell>
        </row>
        <row r="19">
          <cell r="E19" t="str">
            <v>BONTOMASILA</v>
          </cell>
          <cell r="F19" t="str">
            <v>BUMDes Cipta Mandiri BONTOMASILA</v>
          </cell>
          <cell r="G19">
            <v>945485</v>
          </cell>
          <cell r="H19">
            <v>189097</v>
          </cell>
          <cell r="I19" t="str">
            <v>05 Tahun 2025</v>
          </cell>
          <cell r="J19">
            <v>45925</v>
          </cell>
          <cell r="K19">
            <v>189097000</v>
          </cell>
        </row>
        <row r="20">
          <cell r="E20" t="str">
            <v>BAROMBONG</v>
          </cell>
          <cell r="F20" t="str">
            <v>BUMDes Silondaeng BAROMBONG</v>
          </cell>
          <cell r="G20">
            <v>809919</v>
          </cell>
          <cell r="H20">
            <v>161983.80000000002</v>
          </cell>
          <cell r="I20" t="str">
            <v>01 Tahun 2025</v>
          </cell>
          <cell r="J20">
            <v>45768</v>
          </cell>
          <cell r="K20">
            <v>161983800</v>
          </cell>
        </row>
        <row r="21">
          <cell r="E21" t="str">
            <v>BUKIT TINGGI</v>
          </cell>
          <cell r="F21" t="str">
            <v>BUMDes Bukit Tinggi BUKIT TINGGI</v>
          </cell>
          <cell r="G21">
            <v>981491</v>
          </cell>
          <cell r="H21">
            <v>196298.2</v>
          </cell>
          <cell r="I21" t="str">
            <v>04 Tahun 2025</v>
          </cell>
          <cell r="J21">
            <v>45925</v>
          </cell>
          <cell r="K21">
            <v>198854000</v>
          </cell>
        </row>
        <row r="22">
          <cell r="E22" t="str">
            <v>TACCORONG</v>
          </cell>
          <cell r="F22" t="str">
            <v>BUMDes Pelita Harapan TACCORONG</v>
          </cell>
          <cell r="G22">
            <v>1298503</v>
          </cell>
          <cell r="H22">
            <v>259700.6</v>
          </cell>
          <cell r="I22" t="str">
            <v>04 Tahun 2025</v>
          </cell>
          <cell r="J22">
            <v>45943</v>
          </cell>
          <cell r="K22">
            <v>259799129</v>
          </cell>
        </row>
        <row r="23">
          <cell r="E23" t="str">
            <v>BIRA</v>
          </cell>
          <cell r="F23" t="str">
            <v>BUMDes BERDAYA BIRA</v>
          </cell>
          <cell r="G23">
            <v>1168934</v>
          </cell>
          <cell r="H23">
            <v>233786.80000000002</v>
          </cell>
          <cell r="I23" t="str">
            <v>03 Tahun 2025</v>
          </cell>
          <cell r="J23">
            <v>45792</v>
          </cell>
          <cell r="K23">
            <v>233786800</v>
          </cell>
        </row>
        <row r="24">
          <cell r="E24" t="str">
            <v>ARA</v>
          </cell>
          <cell r="F24" t="str">
            <v>BUMDes APPARALANG ARA</v>
          </cell>
          <cell r="G24">
            <v>795525</v>
          </cell>
          <cell r="H24">
            <v>159105</v>
          </cell>
          <cell r="I24" t="str">
            <v>02 Tahun 2025</v>
          </cell>
          <cell r="J24">
            <v>45793</v>
          </cell>
          <cell r="K24">
            <v>159105000</v>
          </cell>
        </row>
        <row r="25">
          <cell r="E25" t="str">
            <v>DARUBIAH</v>
          </cell>
          <cell r="F25" t="str">
            <v>BUMDes BONTOSAILE DARUBIAH</v>
          </cell>
          <cell r="G25">
            <v>901652</v>
          </cell>
          <cell r="H25">
            <v>180330.40000000002</v>
          </cell>
          <cell r="I25" t="str">
            <v>02 Tahun 2025</v>
          </cell>
          <cell r="J25">
            <v>45762</v>
          </cell>
          <cell r="K25">
            <v>180340000</v>
          </cell>
        </row>
        <row r="26">
          <cell r="E26" t="str">
            <v>LEMBANNA</v>
          </cell>
          <cell r="F26" t="str">
            <v>BUMDes MANDALA LEMBANNA</v>
          </cell>
          <cell r="G26">
            <v>783780</v>
          </cell>
          <cell r="H26">
            <v>156756</v>
          </cell>
        </row>
        <row r="27">
          <cell r="E27" t="str">
            <v>DWITIRO</v>
          </cell>
          <cell r="F27" t="str">
            <v>BUMDes BERJASA SEJAHTERA DWITIRO</v>
          </cell>
          <cell r="G27">
            <v>1057884</v>
          </cell>
          <cell r="H27">
            <v>211576.80000000002</v>
          </cell>
          <cell r="I27" t="str">
            <v>03 Tahun 2025</v>
          </cell>
          <cell r="J27">
            <v>45777</v>
          </cell>
          <cell r="K27">
            <v>211576800</v>
          </cell>
        </row>
        <row r="28">
          <cell r="E28" t="str">
            <v>TRITIRO</v>
          </cell>
          <cell r="F28" t="str">
            <v>BUMDes TERAS PATTOPO TRITIRO</v>
          </cell>
          <cell r="G28">
            <v>790335</v>
          </cell>
          <cell r="H28">
            <v>158067</v>
          </cell>
          <cell r="I28" t="str">
            <v>05 Tahun 2025</v>
          </cell>
          <cell r="J28">
            <v>45765</v>
          </cell>
          <cell r="K28">
            <v>158067000</v>
          </cell>
        </row>
        <row r="29">
          <cell r="E29" t="str">
            <v>BATANG</v>
          </cell>
          <cell r="F29" t="str">
            <v>BUMDes ANDI MAPPANGANRO BATANG</v>
          </cell>
          <cell r="G29">
            <v>849024</v>
          </cell>
          <cell r="H29">
            <v>169804.80000000002</v>
          </cell>
          <cell r="I29" t="str">
            <v>02 Tahun 2025</v>
          </cell>
          <cell r="J29">
            <v>45908</v>
          </cell>
          <cell r="K29">
            <v>169815000</v>
          </cell>
        </row>
        <row r="30">
          <cell r="E30" t="str">
            <v>BONTOTANGNGA</v>
          </cell>
          <cell r="F30" t="str">
            <v>BUMDes RAJAWALI BONTOTANGNGA</v>
          </cell>
          <cell r="G30">
            <v>826548</v>
          </cell>
          <cell r="H30">
            <v>165309.6</v>
          </cell>
          <cell r="I30" t="str">
            <v>07 Tahun 2025</v>
          </cell>
          <cell r="J30">
            <v>45920</v>
          </cell>
          <cell r="K30">
            <v>165309600</v>
          </cell>
        </row>
        <row r="31">
          <cell r="E31" t="str">
            <v>CARAMMING</v>
          </cell>
          <cell r="F31" t="str">
            <v>BUMDes JULU PAMAI CARAMMING</v>
          </cell>
          <cell r="G31">
            <v>786777</v>
          </cell>
          <cell r="H31">
            <v>157355.40000000002</v>
          </cell>
          <cell r="I31" t="str">
            <v>04 Tahun 2025</v>
          </cell>
          <cell r="J31">
            <v>45924</v>
          </cell>
          <cell r="K31">
            <v>157355400</v>
          </cell>
        </row>
        <row r="32">
          <cell r="E32" t="str">
            <v>TAMALANREA</v>
          </cell>
          <cell r="F32" t="str">
            <v>BUMDes PAULAMBUSU TIROTAMA TAMALANREA</v>
          </cell>
          <cell r="G32">
            <v>862815</v>
          </cell>
          <cell r="H32">
            <v>172563</v>
          </cell>
          <cell r="I32" t="str">
            <v>04 Tahun 2025</v>
          </cell>
          <cell r="J32">
            <v>45922</v>
          </cell>
          <cell r="K32">
            <v>172563000</v>
          </cell>
        </row>
        <row r="33">
          <cell r="E33" t="str">
            <v>BONTOBARUA</v>
          </cell>
          <cell r="F33" t="str">
            <v>BUMDes LEMO SIBATU BONTOBARUA</v>
          </cell>
          <cell r="G33">
            <v>777603</v>
          </cell>
          <cell r="H33">
            <v>155520.6</v>
          </cell>
          <cell r="I33" t="str">
            <v>05 Tahun 2025</v>
          </cell>
          <cell r="J33">
            <v>45915</v>
          </cell>
          <cell r="K33">
            <v>155520600</v>
          </cell>
        </row>
        <row r="34">
          <cell r="E34" t="str">
            <v>PAKUBALAHO</v>
          </cell>
          <cell r="F34" t="str">
            <v>BUMDes SUKA JAYA PAKUBALAHO</v>
          </cell>
          <cell r="G34">
            <v>666062</v>
          </cell>
          <cell r="H34">
            <v>133212.4</v>
          </cell>
          <cell r="I34" t="str">
            <v>04 Tahun 2025</v>
          </cell>
          <cell r="J34">
            <v>45764</v>
          </cell>
          <cell r="K34">
            <v>133212400</v>
          </cell>
        </row>
        <row r="35">
          <cell r="E35" t="str">
            <v>BONTOMARANNU</v>
          </cell>
          <cell r="F35" t="str">
            <v>BUMDes KITA BONTOMARANNU</v>
          </cell>
          <cell r="G35">
            <v>799953</v>
          </cell>
          <cell r="H35">
            <v>159990.6</v>
          </cell>
          <cell r="I35" t="str">
            <v>04 Tahun 2025</v>
          </cell>
          <cell r="J35">
            <v>45913</v>
          </cell>
          <cell r="K35">
            <v>159990600</v>
          </cell>
        </row>
        <row r="36">
          <cell r="E36" t="str">
            <v>BONTOBULAENG</v>
          </cell>
          <cell r="F36" t="str">
            <v>BUMDes BUKIT EMAS BONTOBULAENG</v>
          </cell>
          <cell r="G36">
            <v>699080</v>
          </cell>
          <cell r="H36">
            <v>139816</v>
          </cell>
          <cell r="I36" t="str">
            <v>02 Tahun 2025</v>
          </cell>
          <cell r="J36">
            <v>45920</v>
          </cell>
          <cell r="K36">
            <v>139816000</v>
          </cell>
        </row>
        <row r="37">
          <cell r="E37" t="str">
            <v>BUHUNG BUNDANG</v>
          </cell>
          <cell r="F37" t="str">
            <v>BUMDes NIRANNUANG BUHUNG BUNDANG</v>
          </cell>
          <cell r="G37">
            <v>1055889</v>
          </cell>
          <cell r="H37">
            <v>211177.80000000002</v>
          </cell>
          <cell r="I37" t="str">
            <v>04 Tahun 2025</v>
          </cell>
          <cell r="J37">
            <v>45918</v>
          </cell>
          <cell r="K37">
            <v>211177800</v>
          </cell>
        </row>
        <row r="38">
          <cell r="E38" t="str">
            <v>LAMANDA</v>
          </cell>
          <cell r="F38" t="str">
            <v>BUMDes RESKY LAMANDA</v>
          </cell>
          <cell r="G38">
            <v>699995</v>
          </cell>
          <cell r="H38">
            <v>139999</v>
          </cell>
          <cell r="I38" t="str">
            <v>04 Tahun 2025</v>
          </cell>
          <cell r="J38">
            <v>45926</v>
          </cell>
          <cell r="K38">
            <v>139999000</v>
          </cell>
        </row>
        <row r="39">
          <cell r="E39" t="str">
            <v>KARASSING</v>
          </cell>
          <cell r="F39" t="str">
            <v>BUMDes ASSAMATURU KARASSING</v>
          </cell>
          <cell r="G39">
            <v>925442</v>
          </cell>
          <cell r="H39">
            <v>185088.40000000002</v>
          </cell>
          <cell r="I39" t="str">
            <v>05 Tahun 2025</v>
          </cell>
          <cell r="J39">
            <v>45842</v>
          </cell>
          <cell r="K39">
            <v>185090000</v>
          </cell>
        </row>
        <row r="40">
          <cell r="E40" t="str">
            <v>SINGA</v>
          </cell>
          <cell r="F40" t="str">
            <v>BUMDes PASSINGAIANG SINGA</v>
          </cell>
          <cell r="G40">
            <v>1172129</v>
          </cell>
          <cell r="H40">
            <v>234425.80000000002</v>
          </cell>
          <cell r="I40" t="str">
            <v>03 Tahun 2025</v>
          </cell>
          <cell r="J40">
            <v>45769</v>
          </cell>
          <cell r="K40">
            <v>234425800</v>
          </cell>
        </row>
        <row r="41">
          <cell r="E41" t="str">
            <v>GUNTURU</v>
          </cell>
          <cell r="F41" t="str">
            <v>BUMDes PASSITURUKAN GUNTURU</v>
          </cell>
          <cell r="G41">
            <v>953798</v>
          </cell>
          <cell r="H41">
            <v>190759.6</v>
          </cell>
          <cell r="I41" t="str">
            <v>04 Tahun 2025</v>
          </cell>
          <cell r="J41">
            <v>45920</v>
          </cell>
          <cell r="K41">
            <v>190800000</v>
          </cell>
        </row>
        <row r="42">
          <cell r="E42" t="str">
            <v>BORONG</v>
          </cell>
          <cell r="F42" t="str">
            <v>BUMDes Usaha Bersama BORONG</v>
          </cell>
          <cell r="G42">
            <v>832893</v>
          </cell>
          <cell r="H42">
            <v>166578.6</v>
          </cell>
        </row>
        <row r="43">
          <cell r="E43" t="str">
            <v>TUGONDENG</v>
          </cell>
          <cell r="F43" t="str">
            <v>BUMDes SIPAKATAU TUGONDENG</v>
          </cell>
          <cell r="G43">
            <v>1012328</v>
          </cell>
          <cell r="H43">
            <v>202465.6</v>
          </cell>
          <cell r="I43" t="str">
            <v>02 Tahun 2025</v>
          </cell>
          <cell r="J43">
            <v>45797</v>
          </cell>
          <cell r="K43">
            <v>202500000</v>
          </cell>
        </row>
        <row r="44">
          <cell r="E44" t="str">
            <v>PATARO</v>
          </cell>
          <cell r="F44" t="str">
            <v>BUMDes SIPAKU PATARO</v>
          </cell>
          <cell r="G44">
            <v>811119</v>
          </cell>
          <cell r="H44">
            <v>162223.80000000002</v>
          </cell>
          <cell r="I44" t="str">
            <v>02 Tahun 2025</v>
          </cell>
          <cell r="J44">
            <v>45954</v>
          </cell>
          <cell r="K44">
            <v>162400000</v>
          </cell>
        </row>
        <row r="45">
          <cell r="E45" t="str">
            <v>TAMBANGAN</v>
          </cell>
          <cell r="F45" t="str">
            <v>BUMDes Moncong Buloa TAMBANGAN</v>
          </cell>
          <cell r="G45">
            <v>993278</v>
          </cell>
          <cell r="H45">
            <v>198655.6</v>
          </cell>
          <cell r="I45" t="str">
            <v>03 Tahun 2025</v>
          </cell>
          <cell r="J45">
            <v>45870</v>
          </cell>
          <cell r="K45">
            <v>198655600</v>
          </cell>
        </row>
        <row r="46">
          <cell r="E46" t="str">
            <v>LEMBANNA</v>
          </cell>
          <cell r="F46" t="str">
            <v>BUMDes CAHAYA ERE BULANG LEMBANNA</v>
          </cell>
          <cell r="G46">
            <v>934709</v>
          </cell>
          <cell r="H46">
            <v>186941.80000000002</v>
          </cell>
          <cell r="I46" t="str">
            <v>03 Tahun 2025</v>
          </cell>
          <cell r="J46">
            <v>45896</v>
          </cell>
          <cell r="K46">
            <v>187000000</v>
          </cell>
        </row>
        <row r="47">
          <cell r="E47" t="str">
            <v>POSSI TANAH</v>
          </cell>
          <cell r="F47" t="str">
            <v>BUMDes POSSI TANAYYA POSSI TANAH</v>
          </cell>
          <cell r="G47">
            <v>788700</v>
          </cell>
          <cell r="H47">
            <v>157740</v>
          </cell>
          <cell r="I47" t="str">
            <v>05 Tahun 2025</v>
          </cell>
          <cell r="J47">
            <v>45929</v>
          </cell>
          <cell r="K47">
            <v>157760350</v>
          </cell>
        </row>
        <row r="48">
          <cell r="E48" t="str">
            <v>TANAH TOWA</v>
          </cell>
          <cell r="F48" t="str">
            <v>BUMDes GALLA LOMBO TANAH TOWA</v>
          </cell>
          <cell r="G48">
            <v>1182851</v>
          </cell>
          <cell r="H48">
            <v>236570.2</v>
          </cell>
          <cell r="I48" t="str">
            <v>04 Tahun 2025</v>
          </cell>
          <cell r="J48">
            <v>45922</v>
          </cell>
          <cell r="K48">
            <v>237000000</v>
          </cell>
        </row>
        <row r="49">
          <cell r="E49" t="str">
            <v>BONTOBIRAENG</v>
          </cell>
          <cell r="F49" t="str">
            <v>BUMDes CAHAYA BONTO BIRAENG BONTOBIRAENG</v>
          </cell>
          <cell r="G49">
            <v>866856</v>
          </cell>
          <cell r="H49">
            <v>173371.2</v>
          </cell>
          <cell r="I49" t="str">
            <v>04 Tahun 2025</v>
          </cell>
          <cell r="J49">
            <v>45933</v>
          </cell>
          <cell r="K49">
            <v>173500000</v>
          </cell>
        </row>
        <row r="50">
          <cell r="E50" t="str">
            <v>LEMBANG</v>
          </cell>
          <cell r="F50" t="str">
            <v>BUMDes ANAK KARAENG KASSI BUTA LEMBANG</v>
          </cell>
          <cell r="G50">
            <v>864897</v>
          </cell>
          <cell r="H50">
            <v>172979.40000000002</v>
          </cell>
          <cell r="I50" t="str">
            <v>04 Tahun 2025</v>
          </cell>
          <cell r="J50">
            <v>45926</v>
          </cell>
          <cell r="K50">
            <v>230000000</v>
          </cell>
        </row>
        <row r="51">
          <cell r="E51" t="str">
            <v>BATUNILAMUNG</v>
          </cell>
          <cell r="F51" t="str">
            <v>BUMDes ULULEMBANG BATUNILAMUNG</v>
          </cell>
          <cell r="G51">
            <v>922185</v>
          </cell>
          <cell r="H51">
            <v>184437</v>
          </cell>
          <cell r="I51" t="str">
            <v>05 Tahun 2025</v>
          </cell>
          <cell r="J51">
            <v>45939</v>
          </cell>
          <cell r="K51">
            <v>185000000</v>
          </cell>
        </row>
        <row r="52">
          <cell r="E52" t="str">
            <v>MATTOANGING</v>
          </cell>
          <cell r="F52" t="str">
            <v>BUMDes SINAR JAYA MATTOANGING</v>
          </cell>
          <cell r="G52">
            <v>823134</v>
          </cell>
          <cell r="H52">
            <v>164626.80000000002</v>
          </cell>
          <cell r="I52" t="str">
            <v>05 Tahun 2025</v>
          </cell>
          <cell r="J52">
            <v>45950</v>
          </cell>
          <cell r="K52">
            <v>165000000</v>
          </cell>
        </row>
        <row r="53">
          <cell r="E53" t="str">
            <v>MALLELENG</v>
          </cell>
          <cell r="F53" t="str">
            <v>BUMDes Malleleng Jaya MALLELENG</v>
          </cell>
          <cell r="G53">
            <v>847026</v>
          </cell>
          <cell r="H53">
            <v>169405.2</v>
          </cell>
          <cell r="I53" t="str">
            <v>04 Tahun 2025</v>
          </cell>
          <cell r="J53">
            <v>45924</v>
          </cell>
          <cell r="K53">
            <v>169500000</v>
          </cell>
        </row>
        <row r="54">
          <cell r="E54" t="str">
            <v>BONTO BAJI</v>
          </cell>
          <cell r="F54" t="str">
            <v>BUMDes PUTRA PERINTIS BONTO BAJI</v>
          </cell>
          <cell r="G54">
            <v>1084106</v>
          </cell>
          <cell r="H54">
            <v>216821.2</v>
          </cell>
          <cell r="I54" t="str">
            <v>03 Tahun 2025</v>
          </cell>
          <cell r="J54">
            <v>45922</v>
          </cell>
          <cell r="K54">
            <v>216821000</v>
          </cell>
        </row>
        <row r="55">
          <cell r="E55" t="str">
            <v>BONTORANNU</v>
          </cell>
          <cell r="F55" t="str">
            <v>BUMDes Mappasunggu BONTORANNU</v>
          </cell>
          <cell r="G55">
            <v>831768</v>
          </cell>
          <cell r="H55">
            <v>166353.60000000001</v>
          </cell>
          <cell r="I55" t="str">
            <v>03 Tahun 2025</v>
          </cell>
          <cell r="J55">
            <v>45924</v>
          </cell>
          <cell r="K55">
            <v>167000000</v>
          </cell>
        </row>
        <row r="56">
          <cell r="E56" t="str">
            <v>PATTIROANG</v>
          </cell>
          <cell r="F56" t="str">
            <v>BUMDes GALLA BANTALANG PATTIROANG</v>
          </cell>
          <cell r="G56">
            <v>859029</v>
          </cell>
          <cell r="H56">
            <v>171805.80000000002</v>
          </cell>
          <cell r="I56" t="str">
            <v>05 Tahun 2025</v>
          </cell>
          <cell r="J56">
            <v>45976</v>
          </cell>
          <cell r="K56">
            <v>177314500</v>
          </cell>
        </row>
        <row r="57">
          <cell r="E57" t="str">
            <v>SAPANANG</v>
          </cell>
          <cell r="F57" t="str">
            <v>BUMDes SAPA KALORO SAPANANG</v>
          </cell>
          <cell r="G57">
            <v>1056279</v>
          </cell>
          <cell r="H57">
            <v>211255.80000000002</v>
          </cell>
          <cell r="I57" t="str">
            <v>02 Tahun 2025</v>
          </cell>
          <cell r="J57">
            <v>45908</v>
          </cell>
          <cell r="K57">
            <v>212000000</v>
          </cell>
        </row>
        <row r="58">
          <cell r="E58" t="str">
            <v>SANGKALA</v>
          </cell>
          <cell r="F58" t="str">
            <v>BUMDes BATU RAGA SANGKALA</v>
          </cell>
          <cell r="G58">
            <v>830793</v>
          </cell>
          <cell r="H58">
            <v>166158.6</v>
          </cell>
          <cell r="I58" t="str">
            <v>04 Tahun 2025</v>
          </cell>
          <cell r="J58">
            <v>45938</v>
          </cell>
          <cell r="K58">
            <v>167000000</v>
          </cell>
        </row>
        <row r="59">
          <cell r="E59" t="str">
            <v>LEMBANG LOHE</v>
          </cell>
          <cell r="F59" t="str">
            <v>BUMDes SUKA MAJU LEMBANG LOHE</v>
          </cell>
          <cell r="G59">
            <v>828972</v>
          </cell>
          <cell r="H59">
            <v>165794.40000000002</v>
          </cell>
          <cell r="I59" t="str">
            <v>04 Tahun 2025</v>
          </cell>
          <cell r="J59">
            <v>45931</v>
          </cell>
          <cell r="K59">
            <v>166000000</v>
          </cell>
        </row>
        <row r="60">
          <cell r="E60" t="str">
            <v>LOLISANG</v>
          </cell>
          <cell r="F60" t="str">
            <v>BUMDes BARANI KAJANG LOLISANG</v>
          </cell>
          <cell r="G60">
            <v>832344</v>
          </cell>
          <cell r="H60">
            <v>166468.80000000002</v>
          </cell>
        </row>
        <row r="61">
          <cell r="E61" t="str">
            <v>PANTAMA</v>
          </cell>
          <cell r="F61" t="str">
            <v>BUMDes PANTAMA KARYA PANTAMA</v>
          </cell>
          <cell r="G61">
            <v>788352</v>
          </cell>
          <cell r="H61">
            <v>157670.40000000002</v>
          </cell>
          <cell r="I61" t="str">
            <v>04 Tahun 2025</v>
          </cell>
          <cell r="J61">
            <v>45911</v>
          </cell>
          <cell r="K61">
            <v>158000000</v>
          </cell>
        </row>
        <row r="62">
          <cell r="E62" t="str">
            <v>BONTO BULAENG</v>
          </cell>
          <cell r="F62" t="str">
            <v>BUMDes JERA LOMPOA BONTO BULAENG</v>
          </cell>
          <cell r="G62">
            <v>897197</v>
          </cell>
          <cell r="H62">
            <v>179439.40000000002</v>
          </cell>
        </row>
        <row r="63">
          <cell r="E63" t="str">
            <v>BULO BULO</v>
          </cell>
          <cell r="F63" t="str">
            <v>BUMDes MERAH PUTIH BULO BULO</v>
          </cell>
          <cell r="G63">
            <v>918761</v>
          </cell>
          <cell r="H63">
            <v>183752.2</v>
          </cell>
          <cell r="I63" t="str">
            <v>04 Tahun 2025</v>
          </cell>
          <cell r="J63">
            <v>45905</v>
          </cell>
          <cell r="K63">
            <v>198090000</v>
          </cell>
        </row>
        <row r="64">
          <cell r="E64" t="str">
            <v>BONTOMINASA</v>
          </cell>
          <cell r="F64" t="str">
            <v>BUMDes MANDIRI SEJAHTERA BONTOMINASA</v>
          </cell>
          <cell r="G64">
            <v>889400</v>
          </cell>
          <cell r="H64">
            <v>177880</v>
          </cell>
          <cell r="I64" t="str">
            <v>05 Tahun 2025</v>
          </cell>
          <cell r="J64">
            <v>45953</v>
          </cell>
          <cell r="K64">
            <v>177880000</v>
          </cell>
        </row>
        <row r="65">
          <cell r="E65" t="str">
            <v>BALANGTAROANG</v>
          </cell>
          <cell r="F65" t="str">
            <v>BUMDes LAPA TENTENG BALANG TAROANG</v>
          </cell>
          <cell r="G65">
            <v>1063524</v>
          </cell>
          <cell r="H65">
            <v>212704.80000000002</v>
          </cell>
          <cell r="I65" t="str">
            <v>03 Tahun 2025</v>
          </cell>
          <cell r="J65">
            <v>45916</v>
          </cell>
          <cell r="K65">
            <v>216410000</v>
          </cell>
        </row>
        <row r="66">
          <cell r="E66" t="str">
            <v>BARUGAE</v>
          </cell>
          <cell r="F66" t="str">
            <v>BUMDes MATAHARI BARUGAE</v>
          </cell>
          <cell r="G66">
            <v>1080213</v>
          </cell>
          <cell r="H66">
            <v>216042.6</v>
          </cell>
          <cell r="I66" t="str">
            <v>04 Tahun 2025</v>
          </cell>
          <cell r="J66">
            <v>45929</v>
          </cell>
          <cell r="K66">
            <v>216042600</v>
          </cell>
        </row>
        <row r="67">
          <cell r="E67" t="str">
            <v>SALASSAE</v>
          </cell>
          <cell r="F67" t="str">
            <v>BUMDes ESSAE PATUJU SALASSAE</v>
          </cell>
          <cell r="G67">
            <v>916121</v>
          </cell>
          <cell r="H67">
            <v>183224.2</v>
          </cell>
          <cell r="I67" t="str">
            <v>03 Tahun 2025</v>
          </cell>
          <cell r="J67">
            <v>45936</v>
          </cell>
          <cell r="K67">
            <v>183225000</v>
          </cell>
        </row>
        <row r="68">
          <cell r="E68" t="str">
            <v>KAMBUNO</v>
          </cell>
          <cell r="F68" t="str">
            <v>BUMDes KAMBUNO JAYA KAMBUNO</v>
          </cell>
          <cell r="G68">
            <v>834375</v>
          </cell>
          <cell r="H68">
            <v>166875</v>
          </cell>
          <cell r="I68" t="str">
            <v>05 Tahun 2025</v>
          </cell>
          <cell r="J68">
            <v>45925</v>
          </cell>
          <cell r="K68">
            <v>166875000</v>
          </cell>
        </row>
        <row r="69">
          <cell r="E69" t="str">
            <v>JOJJOLO</v>
          </cell>
          <cell r="F69" t="str">
            <v>BUMDes Cahaya JOJJOLO</v>
          </cell>
          <cell r="G69">
            <v>1087375</v>
          </cell>
          <cell r="H69">
            <v>217475</v>
          </cell>
          <cell r="I69" t="str">
            <v>03 Tahun 2025</v>
          </cell>
          <cell r="J69">
            <v>45947</v>
          </cell>
          <cell r="K69">
            <v>217475000</v>
          </cell>
        </row>
        <row r="70">
          <cell r="E70" t="str">
            <v>SAPOBONTO</v>
          </cell>
          <cell r="F70" t="str">
            <v>BUMDes Harapan Sejati SAPOBONTO</v>
          </cell>
          <cell r="G70">
            <v>1037885</v>
          </cell>
          <cell r="H70">
            <v>207577</v>
          </cell>
          <cell r="I70" t="str">
            <v>04 Tahun 2025</v>
          </cell>
          <cell r="J70">
            <v>45919</v>
          </cell>
          <cell r="K70">
            <v>207577000</v>
          </cell>
        </row>
        <row r="71">
          <cell r="E71" t="str">
            <v>TIBONA</v>
          </cell>
          <cell r="F71" t="str">
            <v>BUMDes SEJAHTERA MANDIRI TIBONA</v>
          </cell>
          <cell r="G71">
            <v>970166</v>
          </cell>
          <cell r="H71">
            <v>194033.2</v>
          </cell>
          <cell r="I71" t="str">
            <v>04 Tahun 2025</v>
          </cell>
          <cell r="J71">
            <v>45947</v>
          </cell>
          <cell r="K71">
            <v>194500000</v>
          </cell>
        </row>
        <row r="72">
          <cell r="E72" t="str">
            <v>BALANGPESOANG</v>
          </cell>
          <cell r="F72" t="str">
            <v>BUMDes MALI SIPARAPPE BALANGPESOANG</v>
          </cell>
          <cell r="G72">
            <v>1076451</v>
          </cell>
          <cell r="H72">
            <v>215290.2</v>
          </cell>
          <cell r="I72" t="str">
            <v>04 Tahun 2025</v>
          </cell>
          <cell r="J72">
            <v>45938</v>
          </cell>
          <cell r="K72">
            <v>215290200</v>
          </cell>
        </row>
        <row r="73">
          <cell r="E73" t="str">
            <v>BATULOHE</v>
          </cell>
          <cell r="F73" t="str">
            <v>BUMDes BATULOHE SEJAHTERA BATULOHE</v>
          </cell>
          <cell r="G73">
            <v>857544</v>
          </cell>
          <cell r="H73">
            <v>171508.80000000002</v>
          </cell>
        </row>
        <row r="74">
          <cell r="E74" t="str">
            <v>BONTOMANGIRING</v>
          </cell>
          <cell r="F74" t="str">
            <v>BUMDes BERKEMBANG BONTOMANGIRING</v>
          </cell>
          <cell r="G74">
            <v>837075</v>
          </cell>
          <cell r="H74">
            <v>167415</v>
          </cell>
          <cell r="I74" t="str">
            <v>05 Tahun 2025</v>
          </cell>
          <cell r="J74">
            <v>46000</v>
          </cell>
          <cell r="K74">
            <v>167415000</v>
          </cell>
        </row>
        <row r="75">
          <cell r="E75" t="str">
            <v>BARUGA RIATTANG</v>
          </cell>
          <cell r="F75" t="str">
            <v>BUMDes Ajuarae BARUGA RIATTANG</v>
          </cell>
          <cell r="G75">
            <v>1026522</v>
          </cell>
          <cell r="H75">
            <v>205304.40000000002</v>
          </cell>
          <cell r="I75" t="str">
            <v>04 Tahun 2025</v>
          </cell>
          <cell r="J75">
            <v>45924</v>
          </cell>
          <cell r="K75">
            <v>206000000</v>
          </cell>
        </row>
        <row r="76">
          <cell r="E76" t="str">
            <v>MATTIROWALIE</v>
          </cell>
          <cell r="F76" t="str">
            <v>BUMDes Sinar MATTIROWALIE</v>
          </cell>
          <cell r="G76">
            <v>787653</v>
          </cell>
          <cell r="H76">
            <v>157530.6</v>
          </cell>
          <cell r="I76" t="str">
            <v>02 Tahun 2025</v>
          </cell>
          <cell r="J76">
            <v>45782</v>
          </cell>
          <cell r="K76">
            <v>157700000</v>
          </cell>
        </row>
        <row r="77">
          <cell r="E77" t="str">
            <v>KINDANG</v>
          </cell>
          <cell r="F77" t="str">
            <v>BUMDes Pabentengan KINDANG</v>
          </cell>
          <cell r="G77">
            <v>984995</v>
          </cell>
          <cell r="H77">
            <v>196999</v>
          </cell>
          <cell r="I77" t="str">
            <v>04 Tahun 2025</v>
          </cell>
          <cell r="J77">
            <v>45919</v>
          </cell>
          <cell r="K77">
            <v>201300000</v>
          </cell>
        </row>
        <row r="78">
          <cell r="E78" t="str">
            <v>ANRIHUA</v>
          </cell>
          <cell r="F78" t="str">
            <v>BUMDes Sipanaik ARINHUA</v>
          </cell>
          <cell r="G78">
            <v>960128</v>
          </cell>
          <cell r="H78">
            <v>192025.60000000001</v>
          </cell>
        </row>
        <row r="79">
          <cell r="E79" t="str">
            <v>TAMAONA</v>
          </cell>
          <cell r="F79" t="str">
            <v>BUMDes sipakarennu TAMAONA</v>
          </cell>
          <cell r="G79">
            <v>810201</v>
          </cell>
          <cell r="H79">
            <v>162040.20000000001</v>
          </cell>
          <cell r="I79" t="str">
            <v>06 Tahun 2025</v>
          </cell>
          <cell r="J79">
            <v>45897</v>
          </cell>
          <cell r="K79">
            <v>162040200</v>
          </cell>
        </row>
        <row r="80">
          <cell r="E80" t="str">
            <v>BENTENG PALIOI</v>
          </cell>
          <cell r="F80" t="str">
            <v>BUMDes Sinar Palioi BENTENG PALIOI</v>
          </cell>
          <cell r="G80">
            <v>964694</v>
          </cell>
          <cell r="H80">
            <v>192938.80000000002</v>
          </cell>
          <cell r="I80" t="str">
            <v>03 Tahun 2025</v>
          </cell>
          <cell r="J80">
            <v>45799</v>
          </cell>
          <cell r="K80">
            <v>192938800</v>
          </cell>
        </row>
        <row r="81">
          <cell r="E81" t="str">
            <v>BALIBO</v>
          </cell>
          <cell r="F81" t="str">
            <v>BUMDes Sinar BALIBO</v>
          </cell>
          <cell r="G81">
            <v>917606</v>
          </cell>
          <cell r="H81">
            <v>183521.2</v>
          </cell>
          <cell r="I81" t="str">
            <v>04 Tahun 2025</v>
          </cell>
          <cell r="J81">
            <v>45873</v>
          </cell>
          <cell r="K81">
            <v>183521200</v>
          </cell>
        </row>
        <row r="82">
          <cell r="E82" t="str">
            <v>GARUNTUNGAN</v>
          </cell>
          <cell r="F82" t="str">
            <v>BUMDes Jaya GARUNTUNGAN</v>
          </cell>
          <cell r="G82">
            <v>948359</v>
          </cell>
          <cell r="H82">
            <v>189671.80000000002</v>
          </cell>
          <cell r="I82" t="str">
            <v>03 Tahun 2025</v>
          </cell>
          <cell r="J82">
            <v>45782</v>
          </cell>
          <cell r="K82">
            <v>189671800</v>
          </cell>
        </row>
        <row r="83">
          <cell r="E83" t="str">
            <v>OROGADING</v>
          </cell>
          <cell r="F83" t="str">
            <v>BUMDes Bumdes Cahaya OROGADING</v>
          </cell>
          <cell r="G83">
            <v>982316</v>
          </cell>
          <cell r="H83">
            <v>196463.2</v>
          </cell>
          <cell r="I83" t="str">
            <v>04 Tahun 2025</v>
          </cell>
          <cell r="J83">
            <v>45919</v>
          </cell>
          <cell r="K83">
            <v>196463200</v>
          </cell>
        </row>
        <row r="84">
          <cell r="E84" t="str">
            <v>SIPAENRE</v>
          </cell>
          <cell r="F84" t="str">
            <v>BUMDes Balangdidi SIPAENRE</v>
          </cell>
          <cell r="G84">
            <v>708707</v>
          </cell>
          <cell r="H84">
            <v>141741.4</v>
          </cell>
          <cell r="I84" t="str">
            <v>02 Tahun 2025</v>
          </cell>
          <cell r="J84">
            <v>45812</v>
          </cell>
          <cell r="K84">
            <v>142000000</v>
          </cell>
        </row>
        <row r="85">
          <cell r="E85" t="str">
            <v>KAHAYYA</v>
          </cell>
          <cell r="F85" t="str">
            <v>BUMDes Telaga KAHAYYA</v>
          </cell>
          <cell r="G85">
            <v>817217</v>
          </cell>
          <cell r="H85">
            <v>163443.40000000002</v>
          </cell>
          <cell r="I85" t="str">
            <v>02 Tahun 2025</v>
          </cell>
          <cell r="J85">
            <v>45856</v>
          </cell>
          <cell r="K85">
            <v>163443400</v>
          </cell>
        </row>
        <row r="86">
          <cell r="E86" t="str">
            <v>SOMBA PALIOLI</v>
          </cell>
          <cell r="F86" t="str">
            <v>BUMDes Sombayya Sejahtera SOMBA PALIOLI</v>
          </cell>
          <cell r="G86">
            <v>796548</v>
          </cell>
          <cell r="H86">
            <v>159309.6</v>
          </cell>
          <cell r="I86" t="str">
            <v>05 Tahun 2025</v>
          </cell>
          <cell r="J86">
            <v>45922</v>
          </cell>
          <cell r="K86">
            <v>159309600</v>
          </cell>
        </row>
        <row r="87">
          <cell r="E87" t="str">
            <v>SOPA</v>
          </cell>
          <cell r="F87" t="str">
            <v>BUMDes Sopa Mandiri SOPA</v>
          </cell>
          <cell r="G87">
            <v>811941</v>
          </cell>
          <cell r="H87">
            <v>162388.20000000001</v>
          </cell>
          <cell r="I87" t="str">
            <v>03 Tahun 2025</v>
          </cell>
          <cell r="J87">
            <v>45884</v>
          </cell>
          <cell r="K87">
            <v>162388200</v>
          </cell>
        </row>
        <row r="88">
          <cell r="E88" t="str">
            <v>GARANTA</v>
          </cell>
          <cell r="F88" t="str">
            <v>BUMDes SULEWATAN GARANTA</v>
          </cell>
          <cell r="G88">
            <v>1356286</v>
          </cell>
          <cell r="H88">
            <v>271257.2</v>
          </cell>
          <cell r="I88" t="str">
            <v>80 Tahun 2025</v>
          </cell>
          <cell r="J88">
            <v>45919</v>
          </cell>
          <cell r="K88">
            <v>271300000</v>
          </cell>
        </row>
        <row r="89">
          <cell r="E89" t="str">
            <v>BALLEANGING</v>
          </cell>
          <cell r="F89" t="str">
            <v>BUMDes Kausar Balleangin Mandiri BALLEANGIN</v>
          </cell>
          <cell r="G89">
            <v>1186670</v>
          </cell>
          <cell r="H89">
            <v>237334</v>
          </cell>
        </row>
        <row r="90">
          <cell r="E90" t="str">
            <v>BALONG</v>
          </cell>
          <cell r="F90" t="str">
            <v>BUMDes CAHAYA KARYA MANDIRI BALONG</v>
          </cell>
          <cell r="G90">
            <v>978851</v>
          </cell>
          <cell r="H90">
            <v>195770.2</v>
          </cell>
        </row>
        <row r="91">
          <cell r="E91" t="str">
            <v>SEPPANG</v>
          </cell>
          <cell r="F91" t="str">
            <v>BUMDes HARAPAN MANDIRI SEPPANG</v>
          </cell>
          <cell r="G91">
            <v>1144843</v>
          </cell>
          <cell r="H91">
            <v>228968.6</v>
          </cell>
          <cell r="I91" t="str">
            <v>04 Tahun 2025</v>
          </cell>
          <cell r="J91">
            <v>45931</v>
          </cell>
          <cell r="K91">
            <v>229000000</v>
          </cell>
        </row>
        <row r="92">
          <cell r="E92" t="str">
            <v>MANYAMPA</v>
          </cell>
          <cell r="F92" t="str">
            <v>BUMDes MUTIARA MANYAMPA</v>
          </cell>
          <cell r="G92">
            <v>989723</v>
          </cell>
          <cell r="H92">
            <v>197944.6</v>
          </cell>
          <cell r="I92" t="str">
            <v>05 Tahun 2025</v>
          </cell>
          <cell r="J92">
            <v>45952</v>
          </cell>
          <cell r="K92">
            <v>200000000</v>
          </cell>
        </row>
        <row r="93">
          <cell r="E93" t="str">
            <v>TAMATTO</v>
          </cell>
          <cell r="F93" t="str">
            <v>BUMDes AL MUBARAQ TAMMATTO</v>
          </cell>
          <cell r="G93">
            <v>1014791</v>
          </cell>
          <cell r="H93">
            <v>202958.2</v>
          </cell>
        </row>
        <row r="94">
          <cell r="E94" t="str">
            <v>PADANGLOANG</v>
          </cell>
          <cell r="F94" t="str">
            <v>BUMDes AMANAH PADANGLOANG</v>
          </cell>
          <cell r="G94">
            <v>908573</v>
          </cell>
          <cell r="H94">
            <v>181714.6</v>
          </cell>
        </row>
        <row r="95">
          <cell r="E95" t="str">
            <v>MANJALLING</v>
          </cell>
          <cell r="F95" t="str">
            <v>BUMDes DATO RIBANDANG MANJALLING</v>
          </cell>
          <cell r="G95">
            <v>922631</v>
          </cell>
          <cell r="H95">
            <v>184526.2</v>
          </cell>
          <cell r="I95" t="str">
            <v>06 Tahun 2025</v>
          </cell>
          <cell r="J95">
            <v>45945</v>
          </cell>
          <cell r="K95">
            <v>184526200</v>
          </cell>
        </row>
        <row r="96">
          <cell r="E96" t="str">
            <v>LONRONG</v>
          </cell>
          <cell r="F96" t="str">
            <v>BUMDes KARYA PELANGI LONRONG</v>
          </cell>
          <cell r="G96">
            <v>668498</v>
          </cell>
          <cell r="H96">
            <v>133699.6</v>
          </cell>
          <cell r="I96" t="str">
            <v>04 Tahun 2025</v>
          </cell>
          <cell r="J96">
            <v>45775</v>
          </cell>
          <cell r="K96">
            <v>133699600</v>
          </cell>
        </row>
        <row r="97">
          <cell r="E97" t="str">
            <v>SALEMBA</v>
          </cell>
          <cell r="F97" t="str">
            <v>BUMDes SINAR MATTIROWALI SALEMBA</v>
          </cell>
          <cell r="G97">
            <v>952010</v>
          </cell>
          <cell r="H97">
            <v>190402</v>
          </cell>
        </row>
        <row r="98">
          <cell r="E98" t="str">
            <v>BIJAWANG</v>
          </cell>
          <cell r="F98" t="str">
            <v>BUMDes DARUSSALAM BIJAWANG</v>
          </cell>
          <cell r="G98">
            <v>920681</v>
          </cell>
          <cell r="H98">
            <v>184136.2</v>
          </cell>
          <cell r="I98" t="str">
            <v>03 Tahun 2025</v>
          </cell>
          <cell r="J98">
            <v>45869</v>
          </cell>
          <cell r="K98">
            <v>184900000</v>
          </cell>
        </row>
        <row r="99">
          <cell r="E99" t="str">
            <v>PACCARAMENGANG</v>
          </cell>
          <cell r="F99" t="str">
            <v>BUMDes SINAR HARAPAN PACCARAMENGANG</v>
          </cell>
          <cell r="G99">
            <v>810027</v>
          </cell>
          <cell r="H99">
            <v>162005.40000000002</v>
          </cell>
        </row>
        <row r="100">
          <cell r="E100" t="str">
            <v>BONTOMANAI</v>
          </cell>
          <cell r="F100" t="str">
            <v>BUMDes TUNAS MEKAR BONTOMANAI</v>
          </cell>
          <cell r="G100">
            <v>976445</v>
          </cell>
          <cell r="H100">
            <v>195289</v>
          </cell>
        </row>
        <row r="101">
          <cell r="E101" t="str">
            <v>BONTOBANGUN</v>
          </cell>
          <cell r="F101" t="str">
            <v>BUMDes SAMATURUE BONTOBANGUN</v>
          </cell>
          <cell r="G101">
            <v>1067025</v>
          </cell>
          <cell r="H101">
            <v>213405</v>
          </cell>
          <cell r="I101" t="str">
            <v>06 Tahun 2025</v>
          </cell>
          <cell r="J101">
            <v>46007</v>
          </cell>
          <cell r="K101">
            <v>213405000</v>
          </cell>
        </row>
        <row r="102">
          <cell r="E102" t="str">
            <v>KARAMA</v>
          </cell>
          <cell r="F102" t="str">
            <v>BUMDes KARAMA SEJAHTERA BERSAMA KARAMA</v>
          </cell>
          <cell r="G102">
            <v>960404</v>
          </cell>
          <cell r="H102">
            <v>192080.80000000002</v>
          </cell>
          <cell r="I102" t="str">
            <v>04 Tahun 2025</v>
          </cell>
          <cell r="J102">
            <v>45933</v>
          </cell>
          <cell r="K102">
            <v>193000000</v>
          </cell>
        </row>
        <row r="103">
          <cell r="E103" t="str">
            <v>BONTOLOHE</v>
          </cell>
          <cell r="F103" t="str">
            <v>BUMDes Bunga Cengkeh BONTOLOHE</v>
          </cell>
          <cell r="G103">
            <v>826980</v>
          </cell>
          <cell r="H103">
            <v>165396</v>
          </cell>
        </row>
        <row r="104">
          <cell r="E104" t="str">
            <v>BAJIMINASA</v>
          </cell>
          <cell r="F104" t="str">
            <v>BUMDes REZKI MULIA BAJIMINASA</v>
          </cell>
          <cell r="G104">
            <v>1201670</v>
          </cell>
          <cell r="H104">
            <v>240334</v>
          </cell>
          <cell r="I104" t="str">
            <v>05 Tahun 2025</v>
          </cell>
          <cell r="J104">
            <v>45930</v>
          </cell>
          <cell r="K104">
            <v>240354500</v>
          </cell>
        </row>
        <row r="105">
          <cell r="E105" t="str">
            <v>BONTO MATENE</v>
          </cell>
          <cell r="F105" t="str">
            <v>BUMDes FAWWAS JAYA BONTO MATENE</v>
          </cell>
          <cell r="G105">
            <v>775467</v>
          </cell>
          <cell r="H105">
            <v>155093.4</v>
          </cell>
          <cell r="I105" t="str">
            <v>07 Tahun 2025</v>
          </cell>
          <cell r="J105">
            <v>45989</v>
          </cell>
          <cell r="K105">
            <v>155093400</v>
          </cell>
        </row>
        <row r="106">
          <cell r="E106" t="str">
            <v>TANAH HARAPAN</v>
          </cell>
          <cell r="F106" t="str">
            <v>BUMDes SIPAKATAU SIPAKALEBBI TANAH HARAPAN</v>
          </cell>
          <cell r="G106">
            <v>956159</v>
          </cell>
          <cell r="H106">
            <v>191231.80000000002</v>
          </cell>
        </row>
        <row r="107">
          <cell r="E107" t="str">
            <v>BATUKAROPA</v>
          </cell>
          <cell r="F107" t="str">
            <v>BUMDes NIAGA MANDIRI BATUKAROPA</v>
          </cell>
          <cell r="G107">
            <v>921452</v>
          </cell>
          <cell r="H107">
            <v>184290.40000000002</v>
          </cell>
        </row>
        <row r="108">
          <cell r="E108" t="str">
            <v>BONTOHARU</v>
          </cell>
          <cell r="F108" t="str">
            <v>BUMDes NUR MANDIRI BONTOHARU</v>
          </cell>
          <cell r="G108">
            <v>799443</v>
          </cell>
          <cell r="H108">
            <v>159888.6</v>
          </cell>
        </row>
        <row r="109">
          <cell r="E109" t="str">
            <v>SWATANI</v>
          </cell>
          <cell r="F109" t="str">
            <v>BUMDes SEJAHTERA SWATANI</v>
          </cell>
          <cell r="G109">
            <v>914717</v>
          </cell>
          <cell r="H109">
            <v>182943.40000000002</v>
          </cell>
        </row>
        <row r="110">
          <cell r="E110" t="str">
            <v>BULOLOHE</v>
          </cell>
          <cell r="F110" t="str">
            <v>BUMDes Amanah BULOLOHE</v>
          </cell>
          <cell r="G110">
            <v>832356</v>
          </cell>
          <cell r="H110">
            <v>166471.20000000001</v>
          </cell>
          <cell r="I110" t="str">
            <v>04 Tahun 2025</v>
          </cell>
          <cell r="J110">
            <v>45932</v>
          </cell>
          <cell r="K110">
            <v>166471400</v>
          </cell>
        </row>
        <row r="111">
          <cell r="E111" t="str">
            <v>ANRANG</v>
          </cell>
          <cell r="F111" t="str">
            <v>BUMDes TUMARILA ANRANG</v>
          </cell>
          <cell r="G111">
            <v>911726</v>
          </cell>
          <cell r="H111">
            <v>182345.2</v>
          </cell>
        </row>
        <row r="112">
          <cell r="E112" t="str">
            <v>PANGALLOANG</v>
          </cell>
          <cell r="F112" t="str">
            <v>BUMDes JANGAN EJAYYA PANGALLOANG</v>
          </cell>
          <cell r="G112">
            <v>778224</v>
          </cell>
          <cell r="H112">
            <v>155644.80000000002</v>
          </cell>
          <cell r="I112" t="str">
            <v>04 Tahun 2025</v>
          </cell>
          <cell r="J112">
            <v>45936</v>
          </cell>
          <cell r="K112">
            <v>156000000</v>
          </cell>
        </row>
        <row r="113">
          <cell r="E113" t="str">
            <v>TOPANDA</v>
          </cell>
          <cell r="F113" t="str">
            <v>BUMDes Mabbulo Sibatang TOPANDA</v>
          </cell>
          <cell r="G113">
            <v>796656</v>
          </cell>
          <cell r="H113">
            <v>159331.20000000001</v>
          </cell>
          <cell r="I113" t="str">
            <v>04 Tahun 2025</v>
          </cell>
          <cell r="J113">
            <v>45925</v>
          </cell>
          <cell r="K113">
            <v>160000000</v>
          </cell>
        </row>
      </sheetData>
      <sheetData sheetId="3">
        <row r="6">
          <cell r="D6" t="str">
            <v>BIALO</v>
          </cell>
          <cell r="E6">
            <v>881675000</v>
          </cell>
          <cell r="F6">
            <v>176335000</v>
          </cell>
          <cell r="G6">
            <v>207094575</v>
          </cell>
        </row>
        <row r="7">
          <cell r="D7" t="str">
            <v>BONTOMACINNA</v>
          </cell>
          <cell r="E7">
            <v>972200000</v>
          </cell>
          <cell r="F7">
            <v>194440000</v>
          </cell>
          <cell r="G7">
            <v>194440000</v>
          </cell>
        </row>
        <row r="8">
          <cell r="D8" t="str">
            <v>GATTARENG</v>
          </cell>
          <cell r="E8">
            <v>909785000</v>
          </cell>
          <cell r="F8">
            <v>181957000</v>
          </cell>
          <cell r="G8">
            <v>181957000</v>
          </cell>
        </row>
        <row r="9">
          <cell r="D9" t="str">
            <v>DAMPANG</v>
          </cell>
          <cell r="E9">
            <v>1059157000</v>
          </cell>
          <cell r="F9">
            <v>211831400</v>
          </cell>
          <cell r="G9">
            <v>211838146</v>
          </cell>
        </row>
        <row r="10">
          <cell r="D10" t="str">
            <v>BONTO SUNGGU</v>
          </cell>
          <cell r="E10">
            <v>787941000</v>
          </cell>
          <cell r="F10">
            <v>157588200</v>
          </cell>
          <cell r="G10">
            <v>157588200</v>
          </cell>
        </row>
        <row r="11">
          <cell r="D11" t="str">
            <v>PALAMBARAE</v>
          </cell>
          <cell r="E11">
            <v>968696000</v>
          </cell>
          <cell r="F11">
            <v>193739200</v>
          </cell>
          <cell r="G11">
            <v>194000000</v>
          </cell>
        </row>
        <row r="12">
          <cell r="D12" t="str">
            <v>BONTONYELENG</v>
          </cell>
          <cell r="E12">
            <v>1171391000</v>
          </cell>
          <cell r="F12">
            <v>234278200</v>
          </cell>
          <cell r="G12">
            <v>234285000</v>
          </cell>
        </row>
        <row r="13">
          <cell r="D13" t="str">
            <v>BENTENG MALEWANG</v>
          </cell>
          <cell r="E13">
            <v>848565000</v>
          </cell>
          <cell r="F13">
            <v>169713000</v>
          </cell>
          <cell r="G13">
            <v>170000000</v>
          </cell>
        </row>
        <row r="14">
          <cell r="D14" t="str">
            <v>PADANG</v>
          </cell>
          <cell r="E14">
            <v>1201745000</v>
          </cell>
          <cell r="F14">
            <v>240349000</v>
          </cell>
          <cell r="G14">
            <v>240349000</v>
          </cell>
        </row>
        <row r="15">
          <cell r="D15" t="str">
            <v>BONTORAJA</v>
          </cell>
          <cell r="E15">
            <v>958646000</v>
          </cell>
          <cell r="F15">
            <v>191729200</v>
          </cell>
          <cell r="G15">
            <v>199980000</v>
          </cell>
        </row>
        <row r="16">
          <cell r="D16" t="str">
            <v>PAENRE LOMPOE</v>
          </cell>
          <cell r="E16">
            <v>1061710000</v>
          </cell>
          <cell r="F16">
            <v>212342000</v>
          </cell>
          <cell r="G16">
            <v>350000000</v>
          </cell>
        </row>
        <row r="17">
          <cell r="D17" t="str">
            <v>BENTENG GATTARENG</v>
          </cell>
          <cell r="E17">
            <v>931067000</v>
          </cell>
          <cell r="F17">
            <v>186213400</v>
          </cell>
          <cell r="G17">
            <v>186213400</v>
          </cell>
        </row>
        <row r="18">
          <cell r="D18" t="str">
            <v>BUKIT HARAPAN</v>
          </cell>
          <cell r="E18">
            <v>897416000</v>
          </cell>
          <cell r="F18">
            <v>179483200</v>
          </cell>
          <cell r="G18">
            <v>179880000</v>
          </cell>
        </row>
        <row r="19">
          <cell r="D19" t="str">
            <v>POLEWALI</v>
          </cell>
          <cell r="E19">
            <v>1074535000</v>
          </cell>
          <cell r="F19">
            <v>214907000</v>
          </cell>
          <cell r="G19">
            <v>214907000</v>
          </cell>
        </row>
        <row r="20">
          <cell r="D20" t="str">
            <v>BONTOMASILA</v>
          </cell>
          <cell r="E20">
            <v>945485000</v>
          </cell>
          <cell r="F20">
            <v>189097000</v>
          </cell>
          <cell r="G20">
            <v>189097000</v>
          </cell>
        </row>
        <row r="21">
          <cell r="D21" t="str">
            <v>BAROMBONG</v>
          </cell>
          <cell r="E21">
            <v>809919000</v>
          </cell>
          <cell r="F21">
            <v>161983800</v>
          </cell>
          <cell r="G21">
            <v>161983800</v>
          </cell>
        </row>
        <row r="22">
          <cell r="D22" t="str">
            <v>BUKIT TINGGI</v>
          </cell>
          <cell r="E22">
            <v>981491000</v>
          </cell>
          <cell r="F22">
            <v>196298200</v>
          </cell>
          <cell r="G22">
            <v>198854000</v>
          </cell>
        </row>
        <row r="23">
          <cell r="D23" t="str">
            <v>TACCORONG</v>
          </cell>
          <cell r="E23">
            <v>1298503000</v>
          </cell>
          <cell r="F23">
            <v>259700600</v>
          </cell>
          <cell r="G23">
            <v>259799129</v>
          </cell>
        </row>
        <row r="24">
          <cell r="D24" t="str">
            <v>BIRA</v>
          </cell>
          <cell r="E24">
            <v>1168934000</v>
          </cell>
          <cell r="F24">
            <v>233786800</v>
          </cell>
          <cell r="G24">
            <v>233786800</v>
          </cell>
        </row>
        <row r="25">
          <cell r="D25" t="str">
            <v>ARA</v>
          </cell>
          <cell r="E25">
            <v>795525000</v>
          </cell>
          <cell r="F25">
            <v>159105000</v>
          </cell>
          <cell r="G25">
            <v>159105000</v>
          </cell>
        </row>
        <row r="26">
          <cell r="D26" t="str">
            <v>DARUBIAH</v>
          </cell>
          <cell r="E26">
            <v>901652000</v>
          </cell>
          <cell r="F26">
            <v>180330400</v>
          </cell>
          <cell r="G26">
            <v>180340000</v>
          </cell>
        </row>
        <row r="27">
          <cell r="D27" t="str">
            <v>LEMBANNA</v>
          </cell>
          <cell r="E27">
            <v>783780000</v>
          </cell>
          <cell r="F27">
            <v>156756000</v>
          </cell>
          <cell r="G27" t="str">
            <v/>
          </cell>
        </row>
        <row r="28">
          <cell r="D28" t="str">
            <v>DWITIRO</v>
          </cell>
          <cell r="E28">
            <v>1057884000</v>
          </cell>
          <cell r="F28">
            <v>211576800</v>
          </cell>
          <cell r="G28">
            <v>211576800</v>
          </cell>
        </row>
        <row r="29">
          <cell r="D29" t="str">
            <v>TRITIRO</v>
          </cell>
          <cell r="E29">
            <v>790335000</v>
          </cell>
          <cell r="F29">
            <v>158067000</v>
          </cell>
          <cell r="G29">
            <v>158067000</v>
          </cell>
        </row>
        <row r="30">
          <cell r="D30" t="str">
            <v>BATANG</v>
          </cell>
          <cell r="E30">
            <v>849024000</v>
          </cell>
          <cell r="F30">
            <v>169804800</v>
          </cell>
          <cell r="G30">
            <v>169815000</v>
          </cell>
        </row>
        <row r="31">
          <cell r="D31" t="str">
            <v>BONTOTANGNGA</v>
          </cell>
          <cell r="E31">
            <v>826548000</v>
          </cell>
          <cell r="F31">
            <v>165309600</v>
          </cell>
          <cell r="G31">
            <v>165309600</v>
          </cell>
        </row>
        <row r="32">
          <cell r="D32" t="str">
            <v>CARAMMING</v>
          </cell>
          <cell r="E32">
            <v>786777000</v>
          </cell>
          <cell r="F32">
            <v>157355400</v>
          </cell>
          <cell r="G32">
            <v>157355400</v>
          </cell>
        </row>
        <row r="33">
          <cell r="D33" t="str">
            <v>TAMALANREA</v>
          </cell>
          <cell r="E33">
            <v>862815000</v>
          </cell>
          <cell r="F33">
            <v>172563000</v>
          </cell>
          <cell r="G33">
            <v>172563000</v>
          </cell>
        </row>
        <row r="34">
          <cell r="D34" t="str">
            <v>BONTOBARUA</v>
          </cell>
          <cell r="E34">
            <v>777603000</v>
          </cell>
          <cell r="F34">
            <v>155520600</v>
          </cell>
          <cell r="G34">
            <v>155520600</v>
          </cell>
        </row>
        <row r="35">
          <cell r="D35" t="str">
            <v>PAKUBALAHO</v>
          </cell>
          <cell r="E35">
            <v>666062000</v>
          </cell>
          <cell r="F35">
            <v>133212400</v>
          </cell>
          <cell r="G35">
            <v>133212400</v>
          </cell>
        </row>
        <row r="36">
          <cell r="D36" t="str">
            <v>BONTOMARANNU</v>
          </cell>
          <cell r="E36">
            <v>799953000</v>
          </cell>
          <cell r="F36">
            <v>159990600</v>
          </cell>
          <cell r="G36">
            <v>159990600</v>
          </cell>
        </row>
        <row r="37">
          <cell r="D37" t="str">
            <v>BONTOBULAENG</v>
          </cell>
          <cell r="E37">
            <v>699080000</v>
          </cell>
          <cell r="F37">
            <v>139816000</v>
          </cell>
          <cell r="G37">
            <v>139816000</v>
          </cell>
        </row>
        <row r="38">
          <cell r="D38" t="str">
            <v>BUHUNG BUNDANG</v>
          </cell>
          <cell r="E38">
            <v>1055889000</v>
          </cell>
          <cell r="F38">
            <v>211177800</v>
          </cell>
          <cell r="G38">
            <v>211177800</v>
          </cell>
        </row>
        <row r="39">
          <cell r="D39" t="str">
            <v>LAMANDA</v>
          </cell>
          <cell r="E39">
            <v>699995000</v>
          </cell>
          <cell r="F39">
            <v>139999000</v>
          </cell>
          <cell r="G39">
            <v>139999000</v>
          </cell>
        </row>
        <row r="40">
          <cell r="D40" t="str">
            <v>KARASSING</v>
          </cell>
          <cell r="E40">
            <v>925442000</v>
          </cell>
          <cell r="F40">
            <v>185088400</v>
          </cell>
          <cell r="G40">
            <v>185090000</v>
          </cell>
        </row>
        <row r="41">
          <cell r="D41" t="str">
            <v>SINGA</v>
          </cell>
          <cell r="E41">
            <v>1172129000</v>
          </cell>
          <cell r="F41">
            <v>234425800</v>
          </cell>
          <cell r="G41">
            <v>234425800</v>
          </cell>
        </row>
        <row r="42">
          <cell r="D42" t="str">
            <v>GUNTURU</v>
          </cell>
          <cell r="E42">
            <v>953798000</v>
          </cell>
          <cell r="F42">
            <v>190759600</v>
          </cell>
          <cell r="G42">
            <v>190800000</v>
          </cell>
        </row>
        <row r="43">
          <cell r="D43" t="str">
            <v>BORONG</v>
          </cell>
          <cell r="E43">
            <v>832893000</v>
          </cell>
          <cell r="F43">
            <v>166578600</v>
          </cell>
          <cell r="G43" t="str">
            <v/>
          </cell>
        </row>
        <row r="44">
          <cell r="D44" t="str">
            <v>TUGONDENG</v>
          </cell>
          <cell r="E44">
            <v>1012328000</v>
          </cell>
          <cell r="F44">
            <v>202465600</v>
          </cell>
          <cell r="G44">
            <v>202500000</v>
          </cell>
        </row>
        <row r="45">
          <cell r="D45" t="str">
            <v>PATARO</v>
          </cell>
          <cell r="E45">
            <v>811119000</v>
          </cell>
          <cell r="F45">
            <v>162223800</v>
          </cell>
          <cell r="G45">
            <v>162400000</v>
          </cell>
        </row>
        <row r="46">
          <cell r="D46" t="str">
            <v>TAMBANGAN</v>
          </cell>
          <cell r="E46">
            <v>993278000</v>
          </cell>
          <cell r="F46">
            <v>198655600</v>
          </cell>
          <cell r="G46">
            <v>198655600</v>
          </cell>
        </row>
        <row r="47">
          <cell r="D47" t="str">
            <v>LEMBANNA</v>
          </cell>
          <cell r="E47">
            <v>934709000</v>
          </cell>
          <cell r="F47">
            <v>186941800</v>
          </cell>
          <cell r="G47">
            <v>187000000</v>
          </cell>
        </row>
        <row r="48">
          <cell r="D48" t="str">
            <v>POSSI TANAH</v>
          </cell>
          <cell r="E48">
            <v>788700000</v>
          </cell>
          <cell r="F48">
            <v>157740000</v>
          </cell>
          <cell r="G48">
            <v>157760350</v>
          </cell>
        </row>
        <row r="49">
          <cell r="D49" t="str">
            <v>TANAH TOWA</v>
          </cell>
          <cell r="E49">
            <v>1182851000</v>
          </cell>
          <cell r="F49">
            <v>236570200</v>
          </cell>
          <cell r="G49">
            <v>237000000</v>
          </cell>
        </row>
        <row r="50">
          <cell r="D50" t="str">
            <v>BONTOBIRAENG</v>
          </cell>
          <cell r="E50">
            <v>866856000</v>
          </cell>
          <cell r="F50">
            <v>173371200</v>
          </cell>
          <cell r="G50">
            <v>173500000</v>
          </cell>
        </row>
        <row r="51">
          <cell r="D51" t="str">
            <v>LEMBANG</v>
          </cell>
          <cell r="E51">
            <v>864897000</v>
          </cell>
          <cell r="F51">
            <v>172979400</v>
          </cell>
          <cell r="G51">
            <v>230000000</v>
          </cell>
        </row>
        <row r="52">
          <cell r="D52" t="str">
            <v>BATUNILAMUNG</v>
          </cell>
          <cell r="E52">
            <v>922185000</v>
          </cell>
          <cell r="F52">
            <v>184437000</v>
          </cell>
          <cell r="G52">
            <v>185000000</v>
          </cell>
        </row>
        <row r="53">
          <cell r="D53" t="str">
            <v>MATTOANGING</v>
          </cell>
          <cell r="E53">
            <v>823134000</v>
          </cell>
          <cell r="F53">
            <v>164626800</v>
          </cell>
          <cell r="G53">
            <v>165000000</v>
          </cell>
        </row>
        <row r="54">
          <cell r="D54" t="str">
            <v>MALLELENG</v>
          </cell>
          <cell r="E54">
            <v>847026000</v>
          </cell>
          <cell r="F54">
            <v>169405200</v>
          </cell>
          <cell r="G54">
            <v>169500000</v>
          </cell>
        </row>
        <row r="55">
          <cell r="D55" t="str">
            <v>BONTO BAJI</v>
          </cell>
          <cell r="E55">
            <v>1084106000</v>
          </cell>
          <cell r="F55">
            <v>216821200</v>
          </cell>
          <cell r="G55">
            <v>216821000</v>
          </cell>
        </row>
        <row r="56">
          <cell r="D56" t="str">
            <v>BONTORANNU</v>
          </cell>
          <cell r="E56">
            <v>831768000</v>
          </cell>
          <cell r="F56">
            <v>166353600</v>
          </cell>
          <cell r="G56">
            <v>167000000</v>
          </cell>
        </row>
        <row r="57">
          <cell r="D57" t="str">
            <v>PATTIROANG</v>
          </cell>
          <cell r="E57">
            <v>859029000</v>
          </cell>
          <cell r="F57">
            <v>171805800</v>
          </cell>
          <cell r="G57">
            <v>177314500</v>
          </cell>
        </row>
        <row r="58">
          <cell r="D58" t="str">
            <v>SAPANANG</v>
          </cell>
          <cell r="E58">
            <v>1056279000</v>
          </cell>
          <cell r="F58">
            <v>211255800</v>
          </cell>
          <cell r="G58">
            <v>212000000</v>
          </cell>
        </row>
        <row r="59">
          <cell r="D59" t="str">
            <v>SANGKALA</v>
          </cell>
          <cell r="E59">
            <v>830793000</v>
          </cell>
          <cell r="F59">
            <v>166158600</v>
          </cell>
          <cell r="G59">
            <v>167000000</v>
          </cell>
        </row>
        <row r="60">
          <cell r="D60" t="str">
            <v>LEMBANG LOHE</v>
          </cell>
          <cell r="E60">
            <v>828972000</v>
          </cell>
          <cell r="F60">
            <v>165794400</v>
          </cell>
          <cell r="G60">
            <v>166000000</v>
          </cell>
        </row>
        <row r="61">
          <cell r="D61" t="str">
            <v>LOLISANG</v>
          </cell>
          <cell r="E61">
            <v>832344000</v>
          </cell>
          <cell r="F61">
            <v>166468800</v>
          </cell>
          <cell r="G61" t="str">
            <v/>
          </cell>
        </row>
        <row r="62">
          <cell r="D62" t="str">
            <v>PANTAMA</v>
          </cell>
          <cell r="E62">
            <v>788352000</v>
          </cell>
          <cell r="F62">
            <v>157670400</v>
          </cell>
          <cell r="G62">
            <v>158000000</v>
          </cell>
        </row>
        <row r="63">
          <cell r="D63" t="str">
            <v>BONTOBULAENG</v>
          </cell>
          <cell r="E63">
            <v>897197000</v>
          </cell>
          <cell r="F63">
            <v>179439400</v>
          </cell>
          <cell r="G63" t="str">
            <v/>
          </cell>
        </row>
        <row r="64">
          <cell r="D64" t="str">
            <v>BULO BULO</v>
          </cell>
          <cell r="E64">
            <v>918761000</v>
          </cell>
          <cell r="F64">
            <v>183752200</v>
          </cell>
          <cell r="G64">
            <v>198090000</v>
          </cell>
        </row>
        <row r="65">
          <cell r="D65" t="str">
            <v>BONTOMINASA</v>
          </cell>
          <cell r="E65">
            <v>889400000</v>
          </cell>
          <cell r="F65">
            <v>177880000</v>
          </cell>
          <cell r="G65">
            <v>177880000</v>
          </cell>
        </row>
        <row r="66">
          <cell r="D66" t="str">
            <v>BALANGTAROANG</v>
          </cell>
          <cell r="E66">
            <v>1063524000</v>
          </cell>
          <cell r="F66">
            <v>212704800</v>
          </cell>
          <cell r="G66">
            <v>216410000</v>
          </cell>
        </row>
        <row r="67">
          <cell r="D67" t="str">
            <v>BARUGAE</v>
          </cell>
          <cell r="E67">
            <v>1080213000</v>
          </cell>
          <cell r="F67">
            <v>216042600</v>
          </cell>
          <cell r="G67">
            <v>216042600</v>
          </cell>
        </row>
        <row r="68">
          <cell r="D68" t="str">
            <v>SALASSAE</v>
          </cell>
          <cell r="E68">
            <v>916121000</v>
          </cell>
          <cell r="F68">
            <v>183224200</v>
          </cell>
          <cell r="G68">
            <v>183225000</v>
          </cell>
        </row>
        <row r="69">
          <cell r="D69" t="str">
            <v>KAMBUNO</v>
          </cell>
          <cell r="E69">
            <v>834375000</v>
          </cell>
          <cell r="F69">
            <v>166875000</v>
          </cell>
          <cell r="G69">
            <v>166875000</v>
          </cell>
        </row>
        <row r="70">
          <cell r="D70" t="str">
            <v>JOJJOLO</v>
          </cell>
          <cell r="E70">
            <v>1087375000</v>
          </cell>
          <cell r="F70">
            <v>217475000</v>
          </cell>
          <cell r="G70">
            <v>217475000</v>
          </cell>
        </row>
        <row r="71">
          <cell r="D71" t="str">
            <v>SAPOBONTO</v>
          </cell>
          <cell r="E71">
            <v>1037885000</v>
          </cell>
          <cell r="F71">
            <v>207577000</v>
          </cell>
          <cell r="G71">
            <v>207577000</v>
          </cell>
        </row>
        <row r="72">
          <cell r="D72" t="str">
            <v>TIBONA</v>
          </cell>
          <cell r="E72">
            <v>970166000</v>
          </cell>
          <cell r="F72">
            <v>194033200</v>
          </cell>
          <cell r="G72">
            <v>194500000</v>
          </cell>
        </row>
        <row r="73">
          <cell r="D73" t="str">
            <v>BALANGPESOANG</v>
          </cell>
          <cell r="E73">
            <v>1076451000</v>
          </cell>
          <cell r="F73">
            <v>215290200</v>
          </cell>
          <cell r="G73">
            <v>215290200</v>
          </cell>
        </row>
        <row r="74">
          <cell r="D74" t="str">
            <v>BATULOHE</v>
          </cell>
          <cell r="E74">
            <v>857544000</v>
          </cell>
          <cell r="F74">
            <v>171508800</v>
          </cell>
          <cell r="G74" t="str">
            <v/>
          </cell>
        </row>
        <row r="75">
          <cell r="D75" t="str">
            <v>BONTOMANGIRING</v>
          </cell>
          <cell r="E75">
            <v>837075000</v>
          </cell>
          <cell r="F75">
            <v>167415000</v>
          </cell>
          <cell r="G75">
            <v>167415000</v>
          </cell>
        </row>
        <row r="76">
          <cell r="D76" t="str">
            <v>BARUGA RIATTANG</v>
          </cell>
          <cell r="E76">
            <v>1026522000</v>
          </cell>
          <cell r="F76">
            <v>205304400</v>
          </cell>
          <cell r="G76">
            <v>206000000</v>
          </cell>
        </row>
        <row r="77">
          <cell r="D77" t="str">
            <v>MATTIROWALIE</v>
          </cell>
          <cell r="E77">
            <v>787653000</v>
          </cell>
          <cell r="F77">
            <v>157530600</v>
          </cell>
          <cell r="G77">
            <v>157700000</v>
          </cell>
        </row>
        <row r="78">
          <cell r="D78" t="str">
            <v>KINDANG</v>
          </cell>
          <cell r="E78">
            <v>984995000</v>
          </cell>
          <cell r="F78">
            <v>196999000</v>
          </cell>
          <cell r="G78">
            <v>201300000</v>
          </cell>
        </row>
        <row r="79">
          <cell r="D79" t="str">
            <v>ANRIHUA</v>
          </cell>
          <cell r="E79">
            <v>960128000</v>
          </cell>
          <cell r="F79">
            <v>192025600</v>
          </cell>
          <cell r="G79" t="str">
            <v/>
          </cell>
        </row>
        <row r="80">
          <cell r="D80" t="str">
            <v>TAMAONA</v>
          </cell>
          <cell r="E80">
            <v>810201000</v>
          </cell>
          <cell r="F80">
            <v>162040200</v>
          </cell>
          <cell r="G80">
            <v>162040200</v>
          </cell>
        </row>
        <row r="81">
          <cell r="D81" t="str">
            <v>BENTENG PALIOI</v>
          </cell>
          <cell r="E81">
            <v>964694000</v>
          </cell>
          <cell r="F81">
            <v>192938800</v>
          </cell>
          <cell r="G81">
            <v>192938800</v>
          </cell>
        </row>
        <row r="82">
          <cell r="D82" t="str">
            <v>BALIBO</v>
          </cell>
          <cell r="E82">
            <v>917606000</v>
          </cell>
          <cell r="F82">
            <v>183521200</v>
          </cell>
          <cell r="G82">
            <v>183521200</v>
          </cell>
        </row>
        <row r="83">
          <cell r="D83" t="str">
            <v>GARUNTUNGAN</v>
          </cell>
          <cell r="E83">
            <v>948359000</v>
          </cell>
          <cell r="F83">
            <v>189671800</v>
          </cell>
          <cell r="G83">
            <v>189671800</v>
          </cell>
        </row>
        <row r="84">
          <cell r="D84" t="str">
            <v>OROGADING</v>
          </cell>
          <cell r="E84">
            <v>982316000</v>
          </cell>
          <cell r="F84">
            <v>196463200</v>
          </cell>
          <cell r="G84">
            <v>196463200</v>
          </cell>
        </row>
        <row r="85">
          <cell r="D85" t="str">
            <v>SIPAENRE</v>
          </cell>
          <cell r="E85">
            <v>708707000</v>
          </cell>
          <cell r="F85">
            <v>141741400</v>
          </cell>
          <cell r="G85">
            <v>142000000</v>
          </cell>
        </row>
        <row r="86">
          <cell r="D86" t="str">
            <v>KAHAYYA</v>
          </cell>
          <cell r="E86">
            <v>817217000</v>
          </cell>
          <cell r="F86">
            <v>163443400</v>
          </cell>
          <cell r="G86">
            <v>163443400</v>
          </cell>
        </row>
        <row r="87">
          <cell r="D87" t="str">
            <v>SOMBA PALIOI</v>
          </cell>
          <cell r="E87">
            <v>796548000</v>
          </cell>
          <cell r="F87">
            <v>159309600</v>
          </cell>
          <cell r="G87">
            <v>159309600</v>
          </cell>
        </row>
        <row r="88">
          <cell r="D88" t="str">
            <v>SOPA</v>
          </cell>
          <cell r="E88">
            <v>811941000</v>
          </cell>
          <cell r="F88">
            <v>162388200</v>
          </cell>
          <cell r="G88">
            <v>162388200</v>
          </cell>
        </row>
        <row r="89">
          <cell r="D89" t="str">
            <v>GARANTA</v>
          </cell>
          <cell r="E89">
            <v>1356286000</v>
          </cell>
          <cell r="F89">
            <v>271257200</v>
          </cell>
          <cell r="G89">
            <v>271300000</v>
          </cell>
        </row>
        <row r="90">
          <cell r="D90" t="str">
            <v>BALLEANGING</v>
          </cell>
          <cell r="E90">
            <v>1186670000</v>
          </cell>
          <cell r="F90">
            <v>237334000</v>
          </cell>
          <cell r="G90" t="str">
            <v/>
          </cell>
        </row>
        <row r="91">
          <cell r="D91" t="str">
            <v>BALONG</v>
          </cell>
          <cell r="E91">
            <v>978851000</v>
          </cell>
          <cell r="F91">
            <v>195770200</v>
          </cell>
          <cell r="G91" t="str">
            <v/>
          </cell>
        </row>
        <row r="92">
          <cell r="D92" t="str">
            <v>SEPPANG</v>
          </cell>
          <cell r="E92">
            <v>1144843000</v>
          </cell>
          <cell r="F92">
            <v>228968600</v>
          </cell>
          <cell r="G92">
            <v>229000000</v>
          </cell>
        </row>
        <row r="93">
          <cell r="D93" t="str">
            <v>MANYAMPA</v>
          </cell>
          <cell r="E93">
            <v>989723000</v>
          </cell>
          <cell r="F93">
            <v>197944600</v>
          </cell>
          <cell r="G93">
            <v>200000000</v>
          </cell>
        </row>
        <row r="94">
          <cell r="D94" t="str">
            <v>TAMMATTO</v>
          </cell>
          <cell r="E94">
            <v>1014791000</v>
          </cell>
          <cell r="F94">
            <v>202958200</v>
          </cell>
          <cell r="G94" t="str">
            <v/>
          </cell>
        </row>
        <row r="95">
          <cell r="D95" t="str">
            <v>PADANGLOANG</v>
          </cell>
          <cell r="E95">
            <v>908573000</v>
          </cell>
          <cell r="F95">
            <v>181714600</v>
          </cell>
          <cell r="G95" t="str">
            <v/>
          </cell>
        </row>
        <row r="96">
          <cell r="D96" t="str">
            <v>MANJALLING</v>
          </cell>
          <cell r="E96">
            <v>922631000</v>
          </cell>
          <cell r="F96">
            <v>184526200</v>
          </cell>
          <cell r="G96">
            <v>184526200</v>
          </cell>
        </row>
        <row r="97">
          <cell r="D97" t="str">
            <v>LONRONG</v>
          </cell>
          <cell r="E97">
            <v>668498000</v>
          </cell>
          <cell r="F97">
            <v>133699600</v>
          </cell>
          <cell r="G97">
            <v>133699600</v>
          </cell>
        </row>
        <row r="98">
          <cell r="D98" t="str">
            <v>SALEMBA</v>
          </cell>
          <cell r="E98">
            <v>952010000</v>
          </cell>
          <cell r="F98">
            <v>190402000</v>
          </cell>
          <cell r="G98" t="str">
            <v/>
          </cell>
        </row>
        <row r="99">
          <cell r="D99" t="str">
            <v>BIJAWANG</v>
          </cell>
          <cell r="E99">
            <v>920681000</v>
          </cell>
          <cell r="F99">
            <v>184136200</v>
          </cell>
          <cell r="G99">
            <v>184900000</v>
          </cell>
        </row>
        <row r="100">
          <cell r="D100" t="str">
            <v>PACCARAMENGANG</v>
          </cell>
          <cell r="E100">
            <v>810027000</v>
          </cell>
          <cell r="F100">
            <v>162005400</v>
          </cell>
          <cell r="G100" t="str">
            <v/>
          </cell>
        </row>
        <row r="101">
          <cell r="D101" t="str">
            <v>BONTOMANAI</v>
          </cell>
          <cell r="E101">
            <v>976445000</v>
          </cell>
          <cell r="F101">
            <v>195289000</v>
          </cell>
          <cell r="G101" t="str">
            <v/>
          </cell>
        </row>
        <row r="102">
          <cell r="D102" t="str">
            <v>BONTOBANGUN</v>
          </cell>
          <cell r="E102">
            <v>1067025000</v>
          </cell>
          <cell r="F102">
            <v>213405000</v>
          </cell>
          <cell r="G102">
            <v>213405000</v>
          </cell>
        </row>
        <row r="103">
          <cell r="D103" t="str">
            <v>KARAMA</v>
          </cell>
          <cell r="E103">
            <v>960404000</v>
          </cell>
          <cell r="F103">
            <v>192080800</v>
          </cell>
          <cell r="G103">
            <v>193000000</v>
          </cell>
        </row>
        <row r="104">
          <cell r="D104" t="str">
            <v>BONTOLOHE</v>
          </cell>
          <cell r="E104">
            <v>826980000</v>
          </cell>
          <cell r="F104">
            <v>165396000</v>
          </cell>
          <cell r="G104" t="str">
            <v/>
          </cell>
        </row>
        <row r="105">
          <cell r="D105" t="str">
            <v>BAJIMINASA</v>
          </cell>
          <cell r="E105">
            <v>1201670000</v>
          </cell>
          <cell r="F105">
            <v>240334000</v>
          </cell>
          <cell r="G105">
            <v>240354500</v>
          </cell>
        </row>
        <row r="106">
          <cell r="D106" t="str">
            <v>BONTO MATENE</v>
          </cell>
          <cell r="E106">
            <v>775467000</v>
          </cell>
          <cell r="F106">
            <v>155093400</v>
          </cell>
          <cell r="G106">
            <v>155093400</v>
          </cell>
        </row>
        <row r="107">
          <cell r="D107" t="str">
            <v>TANAH HARAPAN</v>
          </cell>
          <cell r="E107">
            <v>956159000</v>
          </cell>
          <cell r="F107">
            <v>191231800</v>
          </cell>
          <cell r="G107" t="str">
            <v/>
          </cell>
        </row>
        <row r="108">
          <cell r="D108" t="str">
            <v>BATUKAROPA</v>
          </cell>
          <cell r="E108">
            <v>921452000</v>
          </cell>
          <cell r="F108">
            <v>184290400</v>
          </cell>
          <cell r="G108" t="str">
            <v/>
          </cell>
        </row>
        <row r="109">
          <cell r="D109" t="str">
            <v>BONTOHARU</v>
          </cell>
          <cell r="E109">
            <v>799443000</v>
          </cell>
          <cell r="F109">
            <v>159888600</v>
          </cell>
          <cell r="G109" t="str">
            <v/>
          </cell>
        </row>
        <row r="110">
          <cell r="D110" t="str">
            <v>SWATANI</v>
          </cell>
          <cell r="E110">
            <v>914717000</v>
          </cell>
          <cell r="F110">
            <v>182943400</v>
          </cell>
          <cell r="G110" t="str">
            <v/>
          </cell>
        </row>
        <row r="111">
          <cell r="D111" t="str">
            <v>BULOLOHE</v>
          </cell>
          <cell r="E111">
            <v>832356000</v>
          </cell>
          <cell r="F111">
            <v>166471200</v>
          </cell>
          <cell r="G111">
            <v>166471400</v>
          </cell>
        </row>
        <row r="112">
          <cell r="D112" t="str">
            <v>ANRANG</v>
          </cell>
          <cell r="E112">
            <v>911726000</v>
          </cell>
          <cell r="F112">
            <v>182345200</v>
          </cell>
          <cell r="G112" t="str">
            <v/>
          </cell>
        </row>
        <row r="113">
          <cell r="D113" t="str">
            <v>PANGALLOANG</v>
          </cell>
          <cell r="E113">
            <v>778224000</v>
          </cell>
          <cell r="F113">
            <v>155644800</v>
          </cell>
          <cell r="G113">
            <v>156000000</v>
          </cell>
        </row>
        <row r="114">
          <cell r="D114" t="str">
            <v>TOPANDA</v>
          </cell>
          <cell r="E114">
            <v>796656000</v>
          </cell>
          <cell r="F114">
            <v>159331200</v>
          </cell>
          <cell r="G114">
            <v>160000000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Update (2)"/>
      <sheetName val="BUMDes Ass"/>
      <sheetName val="Sheet1 (2)"/>
      <sheetName val="Sheet1"/>
      <sheetName val="BUMDes LPJ Rinci"/>
      <sheetName val="Sumber"/>
      <sheetName val="Daftar LPJ"/>
      <sheetName val="Daftar LPJ (2)"/>
      <sheetName val="Daftar LPJ (3)"/>
      <sheetName val="BUMDes LPJ Rinci (3)"/>
      <sheetName val="BUMDes LPJ Rinci (2)"/>
      <sheetName val="KETTAHAN PANGAN"/>
      <sheetName val="BUMDes KetaPang"/>
      <sheetName val="PM KETAPANG 20%"/>
      <sheetName val="KETAHAN PANGAN Tahap 1"/>
      <sheetName val="KETTAHAN PANGAN Tahap 2"/>
      <sheetName val="KETTAHAN PANGAN Tahap 3"/>
      <sheetName val="KETAPANG Tahap 4"/>
      <sheetName val="KETAPANG Tahap 5"/>
      <sheetName val="KETAPANG Tahap"/>
      <sheetName val="KETTAHAN PANGAN (5)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Bira</v>
          </cell>
          <cell r="E5" t="str">
            <v>Berdaya Bira</v>
          </cell>
        </row>
        <row r="6">
          <cell r="D6" t="str">
            <v>Darubiah</v>
          </cell>
          <cell r="E6" t="str">
            <v>Bonto Saile</v>
          </cell>
        </row>
        <row r="7">
          <cell r="D7" t="str">
            <v>Ara</v>
          </cell>
          <cell r="E7" t="str">
            <v>Apparalang</v>
          </cell>
        </row>
        <row r="8">
          <cell r="D8" t="str">
            <v>Lembanna</v>
          </cell>
          <cell r="E8" t="str">
            <v xml:space="preserve">Mandala </v>
          </cell>
        </row>
        <row r="9">
          <cell r="D9" t="str">
            <v>Tamalanrea</v>
          </cell>
          <cell r="E9" t="str">
            <v>Paulambusu Tirotama</v>
          </cell>
        </row>
        <row r="10">
          <cell r="D10" t="str">
            <v>Banto Marannu</v>
          </cell>
          <cell r="E10" t="str">
            <v>Kita</v>
          </cell>
        </row>
        <row r="11">
          <cell r="D11" t="str">
            <v>Paku Balaho</v>
          </cell>
          <cell r="E11" t="str">
            <v>Suka Jaya</v>
          </cell>
        </row>
        <row r="12">
          <cell r="D12" t="str">
            <v>Buhung Bundang</v>
          </cell>
          <cell r="E12" t="str">
            <v>Nirannuang</v>
          </cell>
        </row>
        <row r="13">
          <cell r="D13" t="str">
            <v>Bonto Bulaeng</v>
          </cell>
          <cell r="E13" t="str">
            <v>Bukit Emas</v>
          </cell>
        </row>
        <row r="14">
          <cell r="D14" t="str">
            <v>Caramming</v>
          </cell>
          <cell r="E14" t="str">
            <v>Julu Pamai</v>
          </cell>
        </row>
        <row r="15">
          <cell r="D15" t="str">
            <v>Dwitiro</v>
          </cell>
          <cell r="E15" t="str">
            <v>Berjasa Sejahtera Dwitiro</v>
          </cell>
        </row>
        <row r="16">
          <cell r="D16" t="str">
            <v>Batang</v>
          </cell>
          <cell r="E16" t="str">
            <v>Andi Mappanganro</v>
          </cell>
        </row>
        <row r="17">
          <cell r="D17" t="str">
            <v>Bontobarua</v>
          </cell>
          <cell r="E17" t="str">
            <v>Lemo Sibatu</v>
          </cell>
        </row>
        <row r="18">
          <cell r="D18" t="str">
            <v>Bontotangnga</v>
          </cell>
          <cell r="E18" t="str">
            <v>Rajawali</v>
          </cell>
        </row>
        <row r="19">
          <cell r="D19" t="str">
            <v>Tritiro</v>
          </cell>
          <cell r="E19" t="str">
            <v>Teras Pattopo</v>
          </cell>
        </row>
        <row r="20">
          <cell r="D20" t="str">
            <v>Lamanda</v>
          </cell>
          <cell r="E20" t="str">
            <v>Resky</v>
          </cell>
        </row>
        <row r="21">
          <cell r="D21" t="str">
            <v>Bontobulaeng</v>
          </cell>
          <cell r="E21" t="str">
            <v>Jeralompoa</v>
          </cell>
        </row>
        <row r="22">
          <cell r="D22" t="str">
            <v>Bulo-Bulo</v>
          </cell>
          <cell r="E22" t="str">
            <v>Merah Putih</v>
          </cell>
        </row>
        <row r="23">
          <cell r="D23" t="str">
            <v>Bontominasa</v>
          </cell>
          <cell r="E23" t="str">
            <v>Mandiri Sejahtera Bontominasa</v>
          </cell>
        </row>
        <row r="24">
          <cell r="D24" t="str">
            <v>Balangtaroang</v>
          </cell>
          <cell r="E24" t="str">
            <v>Lapatenteng</v>
          </cell>
        </row>
        <row r="25">
          <cell r="D25" t="str">
            <v>Barugae</v>
          </cell>
          <cell r="E25" t="str">
            <v>Matahari</v>
          </cell>
        </row>
        <row r="26">
          <cell r="D26" t="str">
            <v>Salassae</v>
          </cell>
          <cell r="E26" t="str">
            <v>Essae Patuju</v>
          </cell>
        </row>
        <row r="27">
          <cell r="D27" t="str">
            <v>Kambuno</v>
          </cell>
          <cell r="E27" t="str">
            <v>Kambuno Jaya</v>
          </cell>
        </row>
        <row r="28">
          <cell r="D28" t="str">
            <v>Jojjolo</v>
          </cell>
          <cell r="E28" t="str">
            <v>Cahaya Jojjolo</v>
          </cell>
        </row>
        <row r="29">
          <cell r="D29" t="str">
            <v>Sapobonto</v>
          </cell>
          <cell r="E29" t="str">
            <v>Harapan Sejati</v>
          </cell>
        </row>
        <row r="30">
          <cell r="D30" t="str">
            <v>Tibona</v>
          </cell>
          <cell r="E30" t="str">
            <v>Sejahtera Mandiri</v>
          </cell>
        </row>
        <row r="31">
          <cell r="D31" t="str">
            <v>Balangpesoang</v>
          </cell>
          <cell r="E31" t="str">
            <v>Malisiparappe</v>
          </cell>
        </row>
        <row r="32">
          <cell r="D32" t="str">
            <v>Batulohe</v>
          </cell>
          <cell r="E32" t="str">
            <v xml:space="preserve">Batulohe Sejahtera </v>
          </cell>
        </row>
        <row r="33">
          <cell r="D33" t="str">
            <v>Bontomangiring</v>
          </cell>
          <cell r="E33" t="str">
            <v>Berkembang</v>
          </cell>
        </row>
        <row r="34">
          <cell r="D34" t="str">
            <v>Baruga Riantang</v>
          </cell>
          <cell r="E34" t="str">
            <v>Ajuarae</v>
          </cell>
        </row>
        <row r="35">
          <cell r="D35" t="str">
            <v>Barombong</v>
          </cell>
          <cell r="E35" t="str">
            <v>Silong Daeng</v>
          </cell>
        </row>
        <row r="36">
          <cell r="D36" t="str">
            <v>Benteng
Gattareng</v>
          </cell>
          <cell r="E36" t="str">
            <v>Sehati</v>
          </cell>
        </row>
        <row r="37">
          <cell r="D37" t="str">
            <v>Benteng
Malewang</v>
          </cell>
          <cell r="E37" t="str">
            <v>Sipakalewa</v>
          </cell>
        </row>
        <row r="38">
          <cell r="D38" t="str">
            <v>Bialo</v>
          </cell>
          <cell r="E38" t="str">
            <v>Melati</v>
          </cell>
        </row>
        <row r="39">
          <cell r="D39" t="str">
            <v>Bonto Sunggu</v>
          </cell>
          <cell r="E39" t="str">
            <v>Harapan Bonto Sunggu</v>
          </cell>
        </row>
        <row r="40">
          <cell r="D40" t="str">
            <v>Bontomacinna</v>
          </cell>
          <cell r="E40" t="str">
            <v>Bukit Simpatik</v>
          </cell>
        </row>
        <row r="41">
          <cell r="D41" t="str">
            <v>Bontomasila</v>
          </cell>
          <cell r="E41" t="str">
            <v xml:space="preserve">Cipta Mandiri </v>
          </cell>
        </row>
        <row r="42">
          <cell r="D42" t="str">
            <v>Bontonyeleng</v>
          </cell>
          <cell r="E42" t="str">
            <v>Balagana</v>
          </cell>
        </row>
        <row r="43">
          <cell r="D43" t="str">
            <v>Bontoraja</v>
          </cell>
          <cell r="E43" t="str">
            <v>Samaturue</v>
          </cell>
        </row>
        <row r="44">
          <cell r="D44" t="str">
            <v>Bukit Harapan</v>
          </cell>
          <cell r="E44" t="str">
            <v>Bukit Sejahtera Bukit Harapan</v>
          </cell>
        </row>
        <row r="45">
          <cell r="D45" t="str">
            <v>Bukit Tinggi</v>
          </cell>
          <cell r="E45" t="str">
            <v>Bukit Tinggi</v>
          </cell>
        </row>
        <row r="46">
          <cell r="D46" t="str">
            <v>Dampang</v>
          </cell>
          <cell r="E46" t="str">
            <v>Dampang Sejahtera</v>
          </cell>
        </row>
        <row r="47">
          <cell r="D47" t="str">
            <v>Gattareng</v>
          </cell>
          <cell r="E47" t="str">
            <v>Alamanah</v>
          </cell>
        </row>
        <row r="48">
          <cell r="D48" t="str">
            <v>Padang</v>
          </cell>
          <cell r="E48" t="str">
            <v>Buhung Pitue</v>
          </cell>
        </row>
        <row r="49">
          <cell r="D49" t="str">
            <v>Paenre Lompoe</v>
          </cell>
          <cell r="E49" t="str">
            <v>Adil Sejahtera</v>
          </cell>
        </row>
        <row r="50">
          <cell r="D50" t="str">
            <v>Palambarae</v>
          </cell>
          <cell r="E50" t="str">
            <v>Bandar Jaya</v>
          </cell>
        </row>
        <row r="51">
          <cell r="D51" t="str">
            <v>Polewali</v>
          </cell>
          <cell r="E51" t="str">
            <v>Polewali Sejahtera</v>
          </cell>
        </row>
        <row r="52">
          <cell r="D52" t="str">
            <v>Taccorong</v>
          </cell>
          <cell r="E52" t="str">
            <v>Pelita Harapan</v>
          </cell>
        </row>
        <row r="53">
          <cell r="D53" t="str">
            <v>Anrihua</v>
          </cell>
          <cell r="E53" t="str">
            <v>Sipanaik</v>
          </cell>
        </row>
        <row r="54">
          <cell r="D54" t="str">
            <v>Balibo</v>
          </cell>
          <cell r="E54" t="str">
            <v>Sinar Balibo</v>
          </cell>
        </row>
        <row r="55">
          <cell r="D55" t="str">
            <v>Benteng Palioi</v>
          </cell>
          <cell r="E55" t="str">
            <v>Sinar Palioi</v>
          </cell>
        </row>
        <row r="56">
          <cell r="D56" t="str">
            <v>Garuntungan</v>
          </cell>
          <cell r="E56" t="str">
            <v>Bum Desa Jaya</v>
          </cell>
        </row>
        <row r="57">
          <cell r="D57" t="str">
            <v>Kahayya</v>
          </cell>
          <cell r="E57" t="str">
            <v>Bumdes Telaga Kahayya</v>
          </cell>
        </row>
        <row r="58">
          <cell r="D58" t="str">
            <v>Kindang</v>
          </cell>
          <cell r="E58" t="str">
            <v xml:space="preserve">Pabbentengan Kindang </v>
          </cell>
        </row>
        <row r="59">
          <cell r="D59" t="str">
            <v>Mattirowalie</v>
          </cell>
          <cell r="E59" t="str">
            <v>Bum Desa Sinar Mattirowalie</v>
          </cell>
        </row>
        <row r="60">
          <cell r="D60" t="str">
            <v>Orogading</v>
          </cell>
          <cell r="E60" t="str">
            <v>Cahaya Orogading</v>
          </cell>
        </row>
        <row r="61">
          <cell r="D61" t="str">
            <v>Sipaenre</v>
          </cell>
          <cell r="E61" t="str">
            <v xml:space="preserve">Balangdidi </v>
          </cell>
        </row>
        <row r="62">
          <cell r="D62" t="str">
            <v>Somba Palioi</v>
          </cell>
          <cell r="E62" t="str">
            <v xml:space="preserve">Sombayya Sejehtera </v>
          </cell>
        </row>
        <row r="63">
          <cell r="D63" t="str">
            <v>Sopa</v>
          </cell>
          <cell r="E63" t="str">
            <v>Sopa Mandiri</v>
          </cell>
        </row>
        <row r="64">
          <cell r="D64" t="str">
            <v>Tamaona</v>
          </cell>
          <cell r="E64" t="str">
            <v>Sipakarennu</v>
          </cell>
        </row>
        <row r="65">
          <cell r="D65" t="str">
            <v>Batu Nilamung</v>
          </cell>
          <cell r="E65" t="str">
            <v>Ululembang</v>
          </cell>
        </row>
        <row r="66">
          <cell r="D66" t="str">
            <v>Bontobaji</v>
          </cell>
          <cell r="E66" t="str">
            <v>Putra Perintis</v>
          </cell>
        </row>
        <row r="67">
          <cell r="D67" t="str">
            <v>Bontobiraeng</v>
          </cell>
          <cell r="E67" t="str">
            <v>Cahaya Bonto Biraeng</v>
          </cell>
        </row>
        <row r="68">
          <cell r="D68" t="str">
            <v>Bontorannu</v>
          </cell>
          <cell r="E68" t="str">
            <v>Mappasunggu</v>
          </cell>
        </row>
        <row r="69">
          <cell r="D69" t="str">
            <v>Lembang</v>
          </cell>
          <cell r="E69" t="str">
            <v>Anak Karaeng Kassi Buta</v>
          </cell>
        </row>
        <row r="70">
          <cell r="D70" t="str">
            <v>Lembanglohe</v>
          </cell>
          <cell r="E70" t="str">
            <v>Suka Maju</v>
          </cell>
        </row>
        <row r="71">
          <cell r="D71" t="str">
            <v>Lembanna</v>
          </cell>
          <cell r="E71" t="str">
            <v>Cahaya Erebulang</v>
          </cell>
        </row>
        <row r="72">
          <cell r="D72" t="str">
            <v>Lolisang</v>
          </cell>
          <cell r="E72" t="str">
            <v>Bumdes Barani Kajang</v>
          </cell>
        </row>
        <row r="73">
          <cell r="D73" t="str">
            <v>Malleleng</v>
          </cell>
          <cell r="E73" t="str">
            <v>Malleleng Jaya</v>
          </cell>
        </row>
        <row r="74">
          <cell r="D74" t="str">
            <v>Mattoanging</v>
          </cell>
          <cell r="E74" t="str">
            <v>Sinar Mattoanging</v>
          </cell>
        </row>
        <row r="75">
          <cell r="D75" t="str">
            <v>Pantama</v>
          </cell>
          <cell r="E75" t="str">
            <v>Pantama Karya</v>
          </cell>
        </row>
        <row r="76">
          <cell r="D76" t="str">
            <v>Pattiroang</v>
          </cell>
          <cell r="E76" t="str">
            <v>Galla Bantalang</v>
          </cell>
        </row>
        <row r="77">
          <cell r="D77" t="str">
            <v>Possi Tanah</v>
          </cell>
          <cell r="E77" t="str">
            <v>Possi Tanayya</v>
          </cell>
        </row>
        <row r="78">
          <cell r="D78" t="str">
            <v>Sangkala</v>
          </cell>
          <cell r="E78" t="str">
            <v xml:space="preserve">Batu Raga </v>
          </cell>
        </row>
        <row r="79">
          <cell r="D79" t="str">
            <v>Sapanang</v>
          </cell>
          <cell r="E79" t="str">
            <v>Sapa Kaloro</v>
          </cell>
        </row>
        <row r="80">
          <cell r="D80" t="str">
            <v>Tambangan</v>
          </cell>
          <cell r="E80" t="str">
            <v>Moncong Buloa</v>
          </cell>
        </row>
        <row r="81">
          <cell r="D81" t="str">
            <v>Tanah Towa</v>
          </cell>
          <cell r="E81" t="str">
            <v>Galla Lombo</v>
          </cell>
        </row>
        <row r="82">
          <cell r="D82" t="str">
            <v xml:space="preserve">Potaro </v>
          </cell>
          <cell r="E82" t="str">
            <v>Sipaku</v>
          </cell>
        </row>
        <row r="83">
          <cell r="D83" t="str">
            <v>Borong</v>
          </cell>
          <cell r="E83" t="str">
            <v>Usaha Bersama</v>
          </cell>
        </row>
        <row r="84">
          <cell r="D84" t="str">
            <v xml:space="preserve">Tugondeng </v>
          </cell>
          <cell r="E84" t="str">
            <v>Sipakatau</v>
          </cell>
        </row>
        <row r="85">
          <cell r="D85" t="str">
            <v>Singa</v>
          </cell>
          <cell r="E85" t="str">
            <v xml:space="preserve">Passingaiang </v>
          </cell>
        </row>
        <row r="86">
          <cell r="D86" t="str">
            <v>Karassing</v>
          </cell>
          <cell r="E86" t="str">
            <v>Assamaturu</v>
          </cell>
        </row>
        <row r="87">
          <cell r="D87" t="str">
            <v>Gunturu</v>
          </cell>
          <cell r="E87" t="str">
            <v>Passiturukan</v>
          </cell>
        </row>
        <row r="88">
          <cell r="D88" t="str">
            <v>Anrang</v>
          </cell>
          <cell r="E88" t="str">
            <v>Tumarila</v>
          </cell>
        </row>
        <row r="89">
          <cell r="D89" t="str">
            <v>Bajiminasa</v>
          </cell>
          <cell r="E89" t="str">
            <v>Rezki Mulia</v>
          </cell>
        </row>
        <row r="90">
          <cell r="D90" t="str">
            <v>Batukaropa</v>
          </cell>
          <cell r="E90" t="str">
            <v>Niaga Mandiri</v>
          </cell>
        </row>
        <row r="91">
          <cell r="D91" t="str">
            <v>Bontobangung</v>
          </cell>
          <cell r="E91" t="str">
            <v>Samaturue</v>
          </cell>
        </row>
        <row r="92">
          <cell r="D92" t="str">
            <v>Bontoharu</v>
          </cell>
          <cell r="E92" t="str">
            <v>Nur Mandiri</v>
          </cell>
        </row>
        <row r="93">
          <cell r="D93" t="str">
            <v>Bontolohe</v>
          </cell>
          <cell r="E93" t="str">
            <v>Bunga Cengkeh</v>
          </cell>
        </row>
        <row r="94">
          <cell r="D94" t="str">
            <v>Bontomanai</v>
          </cell>
          <cell r="E94" t="str">
            <v>Tunas Mekar</v>
          </cell>
        </row>
        <row r="95">
          <cell r="D95" t="str">
            <v>Bonto Matene</v>
          </cell>
          <cell r="E95" t="str">
            <v>Fawwas Jaya</v>
          </cell>
        </row>
        <row r="96">
          <cell r="D96" t="str">
            <v>Bulolohe</v>
          </cell>
          <cell r="E96" t="str">
            <v>Amanah</v>
          </cell>
        </row>
        <row r="97">
          <cell r="D97" t="str">
            <v>Karama</v>
          </cell>
          <cell r="E97" t="str">
            <v>Karama Sejahtera Bersama</v>
          </cell>
        </row>
        <row r="98">
          <cell r="D98" t="str">
            <v>Pangalloang</v>
          </cell>
          <cell r="E98" t="str">
            <v>Jagang Ejjaya</v>
          </cell>
        </row>
        <row r="99">
          <cell r="D99" t="str">
            <v>Swatani</v>
          </cell>
          <cell r="E99" t="str">
            <v>Sipakainge'</v>
          </cell>
        </row>
        <row r="100">
          <cell r="D100" t="str">
            <v>Tanah Harapan</v>
          </cell>
          <cell r="E100" t="str">
            <v>Sipakatau Sipakalebbi</v>
          </cell>
        </row>
        <row r="101">
          <cell r="D101" t="str">
            <v>Topanda</v>
          </cell>
          <cell r="E101" t="str">
            <v>Mabbulo Sibatang</v>
          </cell>
        </row>
        <row r="102">
          <cell r="D102" t="str">
            <v>Balleanging</v>
          </cell>
          <cell r="E102" t="str">
            <v>Kausar Balleanging Mandiri</v>
          </cell>
        </row>
        <row r="103">
          <cell r="D103" t="str">
            <v>Balong</v>
          </cell>
          <cell r="E103" t="str">
            <v>Cahaya Karya Balong</v>
          </cell>
        </row>
        <row r="104">
          <cell r="D104" t="str">
            <v>Bijawang</v>
          </cell>
          <cell r="E104" t="str">
            <v>Darussalam</v>
          </cell>
        </row>
        <row r="105">
          <cell r="D105" t="str">
            <v>Garanta</v>
          </cell>
          <cell r="E105" t="str">
            <v>Sulawetang</v>
          </cell>
        </row>
        <row r="106">
          <cell r="D106" t="str">
            <v>Lonrong</v>
          </cell>
          <cell r="E106" t="str">
            <v>Karya Pelangi</v>
          </cell>
        </row>
        <row r="107">
          <cell r="D107" t="str">
            <v>Manjalling</v>
          </cell>
          <cell r="E107" t="str">
            <v>Dato Ribandang</v>
          </cell>
        </row>
        <row r="108">
          <cell r="D108" t="str">
            <v>Manyampa</v>
          </cell>
          <cell r="E108" t="str">
            <v>Mutiara Manyampa</v>
          </cell>
        </row>
        <row r="109">
          <cell r="D109" t="str">
            <v>Paccaramengan</v>
          </cell>
          <cell r="E109" t="str">
            <v>Paccaramengan</v>
          </cell>
        </row>
        <row r="110">
          <cell r="D110" t="str">
            <v>P√ngloang</v>
          </cell>
          <cell r="E110" t="str">
            <v>Amanah</v>
          </cell>
        </row>
        <row r="111">
          <cell r="D111" t="str">
            <v>Salemba</v>
          </cell>
          <cell r="E111" t="str">
            <v>Sinar Mattiro Walie</v>
          </cell>
        </row>
        <row r="112">
          <cell r="D112" t="str">
            <v>Seppang</v>
          </cell>
          <cell r="E112" t="str">
            <v>Harapan Mandiri</v>
          </cell>
        </row>
        <row r="113">
          <cell r="D113" t="str">
            <v>Tamatto</v>
          </cell>
          <cell r="E113" t="str">
            <v>Al-Mubaraq</v>
          </cell>
        </row>
      </sheetData>
      <sheetData sheetId="6">
        <row r="6">
          <cell r="AD6" t="str">
            <v>https://drive.google.com/open?id=1ehbq3yaS24yzsgPv-LoSTf5StgpIw6IZ</v>
          </cell>
          <cell r="AE6" t="str">
            <v>https://drive.google.com/open?id=1YaoR_n_k76PFS2OJb2EVQGLjnR8BvIRx</v>
          </cell>
          <cell r="AF6" t="str">
            <v>https://drive.google.com/open?id=1ZQmreCEu_jRt8Tja3-lEXSLuKe_TT9fw</v>
          </cell>
        </row>
        <row r="7">
          <cell r="AB7" t="str">
            <v>https://drive.google.com/open?id=10z7VRAwtgrvhFBzEuWCBpI2qZIhAcgLI</v>
          </cell>
          <cell r="AC7" t="str">
            <v>https://drive.google.com/open?id=1RukjPXdC-nOeh4WM9g1If-fJG2vp7Lkl</v>
          </cell>
          <cell r="AD7" t="str">
            <v>https://drive.google.com/open?id=1sASXwxP6d2X9oO50vpXzvhnpZ3HJ_NPO</v>
          </cell>
          <cell r="AE7" t="str">
            <v>https://drive.google.com/open?id=1XiU-rA9VlTnTKD9Nuvx69twshLhSVAvR</v>
          </cell>
          <cell r="AF7" t="str">
            <v>https://drive.google.com/open?id=1q-y62Q8HzDgyRnAjX3lM4MtDNh2jZBKO</v>
          </cell>
        </row>
        <row r="8">
          <cell r="AB8" t="str">
            <v>https://drive.google.com/open?id=1uOj6Z4Kfb732DJsQH4tPoSohmiX2bCOk</v>
          </cell>
          <cell r="AD8" t="str">
            <v>https://drive.google.com/open?id=1ASxCHQux-6CPbaMW7k6PNmbUH3zoc68c</v>
          </cell>
          <cell r="AE8" t="str">
            <v>https://drive.google.com/open?id=1upHJpgRD_CWSYSeD4-PhnA1Nmhw9szjO</v>
          </cell>
          <cell r="AF8" t="str">
            <v>https://drive.google.com/file/d/10JB6MFkDrtRwGPhzgCKxa_t4TRRRJtHf/view?usp=drive_link</v>
          </cell>
        </row>
        <row r="9">
          <cell r="AB9" t="str">
            <v>https://drive.google.com/open?id=1vEDoz1a5kHV6AjGRD4_u1kxlvlhW4xmf</v>
          </cell>
          <cell r="AC9" t="str">
            <v>https://drive.google.com/open?id=15zeX7wuuK2Fv6qd2oqcJXr_282p_tvlH</v>
          </cell>
          <cell r="AD9" t="str">
            <v>https://drive.google.com/open?id=1oaP88AXQeMC3NvVCCnieBZfybqJ5MgM7</v>
          </cell>
          <cell r="AE9" t="str">
            <v>https://drive.google.com/open?id=1zFxTsHFbLqqEYwCnffPWay4YvndLVE53</v>
          </cell>
          <cell r="AF9" t="str">
            <v>https://drive.google.com/open?id=1CfnJa4eZSc_CjNVaAZZ7zItVMjW3qYuL</v>
          </cell>
        </row>
        <row r="10">
          <cell r="AB10" t="str">
            <v>https://drive.google.com/open?id=1d6BK0_3NkF5SoMu47sJqcfcTy4YBptSD</v>
          </cell>
          <cell r="AD10" t="str">
            <v>https://drive.google.com/open?id=1R4O-DmIXvk-WHZ1mwGozKL8dzZSrN9oy</v>
          </cell>
          <cell r="AE10" t="str">
            <v>https://drive.google.com/open?id=1eqP8D9Jr0x7z07LPTBjnnSejszY6_4DY</v>
          </cell>
          <cell r="AF10" t="str">
            <v>https://drive.google.com/open?id=1Xgp1Kyk1RmqCEX1jPvKo6l89u2SkzFpD</v>
          </cell>
        </row>
        <row r="11">
          <cell r="AE11" t="str">
            <v>https://drive.google.com/open?id=1mYjWEEjKmFGJzLHK0MFWoIFOmF7b9z0v</v>
          </cell>
        </row>
        <row r="12">
          <cell r="AB12" t="str">
            <v>https://drive.google.com/open?id=18sVV2dNgMT1SOzOP0Xy1z15eM59NcbaW</v>
          </cell>
          <cell r="AC12" t="str">
            <v>https://drive.google.com/open?id=1Bb1DpjJlFWsRiVrVe76j_-VJ_pUpEh2r</v>
          </cell>
          <cell r="AD12" t="str">
            <v>https://drive.google.com/open?id=1c8N5zZGuQQt4XiqH6DWfGOyyTUgPOZHJ</v>
          </cell>
          <cell r="AE12" t="str">
            <v>https://drive.google.com/open?id=1AhAt1RDaBaNWMIyGefcmizyyed5P58rF</v>
          </cell>
          <cell r="AF12" t="str">
            <v>https://drive.google.com/open?id=1t5xfG9E4nJHX7_Xb1vDqLbzJut9IF-gJ</v>
          </cell>
        </row>
        <row r="13">
          <cell r="AB13" t="str">
            <v>https://drive.google.com/open?id=14v3p7ZqBbpnjcRIfJmRjAWkIIEb4HcL7</v>
          </cell>
          <cell r="AC13" t="str">
            <v>https://drive.google.com/open?id=18FTKrZiAg8ZJM7yMSi_uY_aHiFr_wTRX</v>
          </cell>
          <cell r="AD13" t="str">
            <v>https://drive.google.com/open?id=1AUxoVPucEGYJy8G_OVAjGuFPMsksszKP</v>
          </cell>
          <cell r="AE13" t="str">
            <v>https://drive.google.com/open?id=1ihRUEYpvWSUcH24MrjYhq9PK5PtZe5R0</v>
          </cell>
          <cell r="AF13" t="str">
            <v>https://drive.google.com/open?id=14Ryb6LiFKoPV0uGGm6y5cn7D0K7b4Cfw</v>
          </cell>
        </row>
        <row r="14">
          <cell r="AB14" t="str">
            <v>https://drive.google.com/open?id=1810lACTUCqTtelq3HefwfwoKBKR3v7rs</v>
          </cell>
          <cell r="AC14" t="str">
            <v>https://drive.google.com/open?id=13eOkFIT9Zh_GNBcHEbSe16bD2BEdHQW5</v>
          </cell>
          <cell r="AD14" t="str">
            <v>https://drive.google.com/open?id=1rMoK22hTByeLcOgStcbud0fmh9JW-k8i</v>
          </cell>
          <cell r="AE14" t="str">
            <v>https://drive.google.com/open?id=1ztUa9xW-aHEEAi6TirOkIk2Dhah6L-ub</v>
          </cell>
          <cell r="AF14" t="str">
            <v>https://drive.google.com/open?id=1p7UoffY0N1DIcYKr0Hk9K5pnSPke-j4U</v>
          </cell>
        </row>
        <row r="15">
          <cell r="AB15" t="str">
            <v>https://drive.google.com/open?id=1rCgEKAmcR9paAse6-tPNw7PpIwUvBCqm</v>
          </cell>
          <cell r="AD15" t="str">
            <v>https://drive.google.com/open?id=1ml-Ul8VtEJ0FZIca9xfy5_zJGUEymX9P</v>
          </cell>
          <cell r="AE15" t="str">
            <v>https://drive.google.com/open?id=148IgM3sLM_Juy9DgFxFXMKyQJt00KmRm</v>
          </cell>
          <cell r="AF15" t="str">
            <v>https://drive.google.com/open?id=1GhEalEWYTHvrjkoEcDC84JmyJMxuX__D</v>
          </cell>
        </row>
        <row r="16">
          <cell r="AB16" t="str">
            <v>https://drive.google.com/open?id=1-OudjNACWvHKvNJkvjFzsVQZP3A1T9Ie</v>
          </cell>
          <cell r="AD16" t="str">
            <v>https://drive.google.com/open?id=1L8CvrtQWn4SM7uJd2IRN-SYgJxueVKa8</v>
          </cell>
          <cell r="AE16" t="str">
            <v>https://drive.google.com/open?id=18Q3LxJloTueE5HTyod7GrGjXZ6r_EenK</v>
          </cell>
        </row>
        <row r="17">
          <cell r="AB17" t="str">
            <v>https://drive.google.com/open?id=1r4Jwr4rDag7RWekR8CMpFXaGEmJPUq2e</v>
          </cell>
          <cell r="AD17" t="str">
            <v>https://drive.google.com/open?id=14_p5_8er9sGxSwr_J68qewcIG54LPZQz</v>
          </cell>
          <cell r="AE17" t="str">
            <v>https://drive.google.com/open?id=1Icw5k6Lz53h2C5BtzJhEqpa-i09pWqfh</v>
          </cell>
          <cell r="AF17" t="str">
            <v>https://drive.google.com/open?id=1rTMfkqR6vbBWKbf8QGTI3dV1WaMDGfY0</v>
          </cell>
        </row>
        <row r="18">
          <cell r="AB18" t="str">
            <v>https://drive.google.com/open?id=1TZMzyTqn23RusJdbAprU1JOByX_YCJHr</v>
          </cell>
          <cell r="AD18" t="str">
            <v>https://drive.google.com/open?id=1zjZFoi-zS0TkvAuX4kbF3DIM2K4fbQ8l</v>
          </cell>
          <cell r="AE18" t="str">
            <v>https://drive.google.com/open?id=14J-uhrXHEQdbAcGHIcePRmTVMxe8GrZy</v>
          </cell>
          <cell r="AF18" t="str">
            <v>https://drive.google.com/open?id=1IqlTpY4sUk5J_LJ-1sgXJhVZyTMPpiza</v>
          </cell>
        </row>
        <row r="19">
          <cell r="AB19" t="str">
            <v>https://drive.google.com/open?id=1ArkSv0bd8FaX5V4c-27UFjzol-JrFDyG</v>
          </cell>
          <cell r="AD19" t="str">
            <v>https://drive.google.com/open?id=1djCvkC3GFJIfdB4x1Rv6X5f5R9XoArXh</v>
          </cell>
          <cell r="AE19" t="str">
            <v>https://drive.google.com/open?id=1aTeFWNfj5H8WzOlR55oDjuRZKr_ZTROo</v>
          </cell>
          <cell r="AF19" t="str">
            <v>https://drive.google.com/open?id=1bjy07-IPLn5OxImQ3Ox9qmE9RRcu4GeI</v>
          </cell>
        </row>
        <row r="20">
          <cell r="AB20" t="str">
            <v>https://drive.google.com/open?id=1HJhfXNhbBuWqE1NLy8qIV05clJU6wZOe</v>
          </cell>
          <cell r="AD20" t="str">
            <v>https://drive.google.com/open?id=1ia8rBZt3fkrrDq28J5JkCRsfLj50Dj_P</v>
          </cell>
          <cell r="AE20" t="str">
            <v>https://drive.google.com/open?id=16qZfurSaOvf4HTrnx_avwbmTmty5TWPn</v>
          </cell>
        </row>
        <row r="21">
          <cell r="AB21" t="str">
            <v>https://drive.google.com/open?id=1A9ReUYTJ0XFgtXELh04_LVraIX2J5Hgv</v>
          </cell>
          <cell r="AC21" t="str">
            <v>https://drive.google.com/open?id=1B8JmjcZq48QzO_sPw_gBRpt-DEuO9ZQv</v>
          </cell>
          <cell r="AD21" t="str">
            <v>https://drive.google.com/open?id=1VfNW3g5-w7t9grpXMfF37n0CBdWEnbJi</v>
          </cell>
          <cell r="AE21" t="str">
            <v>https://drive.google.com/open?id=1YfSQwYgT6PJ4F4rlUK2GUZoNWhMwxC2v</v>
          </cell>
          <cell r="AF21" t="str">
            <v>https://drive.google.com/open?id=1mmIg1HAVstGm_JuD6Lk1dWm8_u-cAop1</v>
          </cell>
        </row>
        <row r="22">
          <cell r="AB22" t="str">
            <v>https://drive.google.com/open?id=19c_Kyi3HLYAVEo8V-Cj4wbbePkatI5dg</v>
          </cell>
          <cell r="AC22" t="str">
            <v>https://drive.google.com/open?id=1OYMZ912YOXmOwuGdUmTw2aMTSd3fT2oZ</v>
          </cell>
          <cell r="AD22" t="str">
            <v>https://drive.google.com/open?id=1I7AnRFJyir8Rx0Drn1fZbQxL0NlZryB-</v>
          </cell>
          <cell r="AE22" t="str">
            <v>https://drive.google.com/open?id=1bh7Y0uZoucIti8q9dbx5fSAg-wmgyE54, https://drive.google.com/open?id=1gZlayc-7oOTmwMFAqCPSxcTw5ztt8jYR</v>
          </cell>
          <cell r="AF22" t="str">
            <v>https://drive.google.com/open?id=1pEiBRuXh_T4_t9hCpa_kM86YZd133su6</v>
          </cell>
        </row>
        <row r="23">
          <cell r="AB23" t="str">
            <v>https://drive.google.com/open?id=1ux97sg5fO__wQJCoXQccKAYJgtdC62v6</v>
          </cell>
          <cell r="AC23" t="str">
            <v>https://drive.google.com/open?id=1xRkqd07zjLxVxPZUxgjE01j21zOZEE2N</v>
          </cell>
          <cell r="AD23" t="str">
            <v>https://drive.google.com/open?id=1tnroZBB5raXFhxmAbtWmvTFiWic8emZ2</v>
          </cell>
          <cell r="AE23" t="str">
            <v>https://drive.google.com/open?id=1WP9SuZRGc2r9F9b1QfchU7_Ew183zu8s, https://drive.google.com/open?id=14aCvo2vAl6hs_feCNcDzBxY33PSic7cD, https://drive.google.com/open?id=1Kq2nk-ajh9G6kIYlLFFOHPejs6WxGMQ-</v>
          </cell>
          <cell r="AF23" t="str">
            <v>https://drive.google.com/open?id=1eL4Gc-PWzMDX-fdP4orwNSmYdqFZ860m</v>
          </cell>
        </row>
        <row r="24">
          <cell r="AB24" t="str">
            <v>https://drive.google.com/open?id=1XRHeH33bat3ZdYeRDSESMZc-845lOwWr</v>
          </cell>
          <cell r="AC24" t="str">
            <v>https://drive.google.com/open?id=1at3YluWMQEaEE2gsgMH4RM1cx45zpLWf</v>
          </cell>
          <cell r="AD24" t="str">
            <v>https://drive.google.com/open?id=11efMdyjn0pytOpZ-q2MXR90DK6VS6M2Z</v>
          </cell>
          <cell r="AE24" t="str">
            <v>https://drive.google.com/open?id=1FlC36tHTbS8jke1IpJ3JWAO2yzAVSPlf</v>
          </cell>
        </row>
        <row r="25">
          <cell r="AC25" t="str">
            <v>https://drive.google.com/open?id=1AlVuROIeUVkC-fwNHFO-Mv-9rf91Kor7</v>
          </cell>
          <cell r="AD25" t="str">
            <v>https://drive.google.com/open?id=1ffRoAOqe9zSIXUQCUORQxoa7mgcpa1Un</v>
          </cell>
          <cell r="AE25" t="str">
            <v>https://drive.google.com/open?id=1cQN8QI4ie9TZeiupPtknFavcyxwDYN79</v>
          </cell>
          <cell r="AF25" t="str">
            <v>https://drive.google.com/open?id=1H_nF8rfGvdNQicxbxuhdu6xVjy9LymeL</v>
          </cell>
        </row>
        <row r="26">
          <cell r="AB26" t="str">
            <v>https://drive.google.com/open?id=1Ki3_CZuxQuvlqnGYVlKFBk_kAJjdO_4K</v>
          </cell>
          <cell r="AC26" t="str">
            <v>https://drive.google.com/open?id=13kEyeyCVl0l6hTziEQ_sCL-YXxYUNaCp</v>
          </cell>
          <cell r="AD26" t="str">
            <v>https://drive.google.com/open?id=1aTcGpkSDMYRK6tHHMI8fZQ3qdV4E_pXi</v>
          </cell>
          <cell r="AE26" t="str">
            <v>https://drive.google.com/open?id=1IQNhScGm_X5uxJ1P53IPtbKN7vAix3sH</v>
          </cell>
          <cell r="AF26" t="str">
            <v>https://drive.google.com/open?id=1mxBWaZDtWSiLkjNh7nukL26ejxuIpX7X</v>
          </cell>
        </row>
        <row r="27">
          <cell r="AD27" t="str">
            <v>https://drive.google.com/open?id=1Jz4g5lE-9lar9PnGUvVS9oYRyT6K6NE3</v>
          </cell>
          <cell r="AE27" t="str">
            <v>https://drive.google.com/open?id=1pz6y4EGGA4OU3mowFzkeZY2hJ-1LZYs4</v>
          </cell>
        </row>
        <row r="28">
          <cell r="AB28" t="str">
            <v>https://drive.google.com/open?id=18e6RdPns-lgPta1VTKepjn2yvLyCE82I</v>
          </cell>
          <cell r="AE28" t="str">
            <v>https://drive.google.com/open?id=1MYhTaO_P2YpP4PXx6V-cWYFtYp3-60Q8</v>
          </cell>
        </row>
        <row r="29">
          <cell r="AB29" t="str">
            <v>https://drive.google.com/open?id=14LybOFwco2ZlZzprYdfxjo7OI5564ikg</v>
          </cell>
          <cell r="AE29" t="str">
            <v>https://drive.google.com/open?id=1H3QnjdGPcoFoWxeDH_7Fjbpz_PigC5aM</v>
          </cell>
        </row>
        <row r="30">
          <cell r="AE30" t="str">
            <v>https://drive.google.com/open?id=1--ehyeCCqwDUlwwGvKiwjGuBz_yMpXmW</v>
          </cell>
        </row>
        <row r="31">
          <cell r="AB31" t="str">
            <v>https://drive.google.com/open?id=1-akfYWbvPW3upbxo1U40ie9Jl2gD0DgK</v>
          </cell>
          <cell r="AE31" t="str">
            <v>https://drive.google.com/open?id=1Ydzi5s-VVw9qH0CvE6G39jPcsMk_JNnT</v>
          </cell>
          <cell r="AF31" t="str">
            <v>https://drive.google.com/open?id=1vnetnvqTCpIKFo8B1TPOvnAT-t2NrkO9</v>
          </cell>
        </row>
        <row r="32">
          <cell r="AB32" t="str">
            <v>https://drive.google.com/open?id=1gQcJ6NBmqe--n4yJxxbYgC4aCz2mHnFp</v>
          </cell>
          <cell r="AC32" t="str">
            <v>https://drive.google.com/open?id=1dnAuZ_BVOPmTyrdyGKTutrIzMkmTUodJ</v>
          </cell>
          <cell r="AD32" t="str">
            <v>https://drive.google.com/open?id=1IMDa26cfXM_hvv-5cSCRMiIuq6SMUo52</v>
          </cell>
          <cell r="AE32" t="str">
            <v>https://drive.google.com/open?id=1WZOZ8ZbT91Hp0YIPpFloQgZUqBS-qKHB</v>
          </cell>
          <cell r="AF32" t="str">
            <v>https://drive.google.com/open?id=1ctZcfv0PRnvt2lC2UP4v5aSpR-abjKqB</v>
          </cell>
        </row>
        <row r="33">
          <cell r="AB33" t="str">
            <v>https://drive.google.com/open?id=1Be75pvm-5U0uD73iZig5nAFFA2SOjt2M</v>
          </cell>
          <cell r="AD33" t="str">
            <v>https://drive.google.com/open?id=19s9-d7ORfttNV7DO8qOegZ-5ZPnyxOTp</v>
          </cell>
          <cell r="AE33" t="str">
            <v>https://drive.google.com/open?id=1rETYQWvkGzxC6O1EJ48aEuEGyunO6XbA</v>
          </cell>
          <cell r="AF33" t="str">
            <v>https://drive.google.com/open?id=1YKc_zO2x4Z1JVcnADdZuNVr4ZoaL8i-i</v>
          </cell>
        </row>
        <row r="34">
          <cell r="AB34" t="str">
            <v>https://drive.google.com/open?id=1FbCDDVp5jn4G9E8mSq5wgV25bFt7qpZP</v>
          </cell>
          <cell r="AD34" t="str">
            <v>https://drive.google.com/open?id=12jhPNPRl-HXVBfWjqLVlyMPP7Jx9tpIt</v>
          </cell>
          <cell r="AE34" t="str">
            <v>https://drive.google.com/open?id=1TiM1777BtPRGl3vHX8NssnwEtBIwFb_9</v>
          </cell>
          <cell r="AF34" t="str">
            <v>https://drive.google.com/open?id=1V8UvRbvY_I47v28G4jSUy9VzM9ZE2IXN</v>
          </cell>
        </row>
        <row r="35">
          <cell r="AB35" t="str">
            <v>https://drive.google.com/open?id=188E6v5G0uk_BhBQex_VdOTuwGUN6TBzJ</v>
          </cell>
          <cell r="AD35" t="str">
            <v>https://drive.google.com/open?id=1CP6yiVVQOZQ-y0m1rNnzF-QK87uTe9q5</v>
          </cell>
          <cell r="AE35" t="str">
            <v>https://drive.google.com/open?id=1LGuTZUlpd0jJx7fRg5F5uuuLiAa6EtRv</v>
          </cell>
          <cell r="AF35" t="str">
            <v>https://drive.google.com/open?id=1k9QMwDoWcBzt_FJxe8l6peBnyAhjg9ca</v>
          </cell>
        </row>
        <row r="36">
          <cell r="AB36" t="str">
            <v>https://drive.google.com/open?id=1Sne86i46ltWcM62W78ylGK3ThC-G8y4T</v>
          </cell>
          <cell r="AD36" t="str">
            <v>https://drive.google.com/open?id=10zXXSYaiyd1FM7LKaDHN5v9JXoC3cMOt</v>
          </cell>
          <cell r="AE36" t="str">
            <v>https://drive.google.com/open?id=1rgKbYBStA4y1LIGBan_KihFGs-jUuasT</v>
          </cell>
          <cell r="AF36" t="str">
            <v>https://drive.google.com/open?id=1n-5yOY945Y1NCKckVoxhUfB1ctYb7gub</v>
          </cell>
        </row>
        <row r="37">
          <cell r="AB37" t="str">
            <v>https://drive.google.com/open?id=1yRAiSjTrqySOSzRpBnP0rS12eBk3AHss</v>
          </cell>
          <cell r="AE37" t="str">
            <v>https://drive.google.com/open?id=1A5pasnCzqcc6AaIQE5NUvokJB2uF3b9W</v>
          </cell>
        </row>
        <row r="38">
          <cell r="AB38" t="str">
            <v>https://drive.google.com/open?id=1tnvGn-TVWnmmp6Z6I25zeaWfKCpiqaP2</v>
          </cell>
          <cell r="AD38" t="str">
            <v>https://drive.google.com/open?id=1UnC4Aeed58OhyTJgU9LJVmEQvwGwXg93</v>
          </cell>
          <cell r="AE38" t="str">
            <v>https://drive.google.com/open?id=1wyZqmWSGE9RPkOUQXhlr-wXc2VPW3f6v, https://drive.google.com/open?id=1SWGRfGrYvbtNU7qQZyeOeF7_JWS7Loa_, https://drive.google.com/open?id=1m73ZVLHOrnHR0HwQqd9nPN5Iq6C2mxEn, https://drive.google.com/open?id=1n_AlyLQ0SNIdyPNYSRJZ63V3nrHhqkIc, https://drive.google.com/open?id=1vd3yjLhiRPN_CHHpKsxQ0FbWGdpQ3lva</v>
          </cell>
          <cell r="AF38" t="str">
            <v>https://drive.google.com/open?id=1Ct7C1IMb-6YW07j3EHJ02TtXdrMWfHGO</v>
          </cell>
        </row>
        <row r="39">
          <cell r="AB39" t="str">
            <v>https://drive.google.com/open?id=14pptN4-PHUBfGdc7aGG5a0_7z96lVNh_</v>
          </cell>
          <cell r="AC39" t="str">
            <v>https://drive.google.com/open?id=1-l_m867lWDM98XjFGtThX6_Uf_ZdQlGX</v>
          </cell>
          <cell r="AD39" t="str">
            <v>https://drive.google.com/open?id=1ZlbZkkgwc6fWNrJDBKYFs2klRexsUoIc</v>
          </cell>
          <cell r="AE39" t="str">
            <v>https://drive.google.com/open?id=13dn43woGDrFgDNrT5qYzZF88qoz9diMm</v>
          </cell>
          <cell r="AF39" t="str">
            <v>https://drive.google.com/open?id=15XMr390ACKIZCJqVfrkTSvm9t08RHRil</v>
          </cell>
        </row>
        <row r="40">
          <cell r="AB40" t="str">
            <v>https://drive.google.com/open?id=1jyfadOVWMaURg2sIm3VEDB4cQAScSmQV</v>
          </cell>
          <cell r="AD40" t="str">
            <v>https://drive.google.com/open?id=1VjwjPLajgDIQqZoztkxTFq_RS6OfLPQd</v>
          </cell>
          <cell r="AE40" t="str">
            <v>https://drive.google.com/open?id=1cISqGUukdWkpPunR6Sbe5O2xjP9uBdOA</v>
          </cell>
        </row>
        <row r="41">
          <cell r="AB41" t="str">
            <v>https://drive.google.com/open?id=14umC4yovbjlVeZg659kVUdxj0NJS9dNp</v>
          </cell>
          <cell r="AD41" t="str">
            <v>https://drive.google.com/open?id=1WIuybR8JsIe2EEw8T-8YWJveJzI0qkH_</v>
          </cell>
          <cell r="AE41" t="str">
            <v>https://drive.google.com/open?id=1-ZwLqc0MVPrnde3vnAS3PKbVkuCtimxe</v>
          </cell>
          <cell r="AF41" t="str">
            <v>https://drive.google.com/open?id=1ouQdVge73Nfsn4ICSNtzyLHcEwcql5VV</v>
          </cell>
        </row>
        <row r="42">
          <cell r="AB42" t="str">
            <v>https://drive.google.com/open?id=11pPxfFVz7r1NJG_1YXUjRxH9Y8xsy_wj</v>
          </cell>
          <cell r="AE42" t="str">
            <v>https://drive.google.com/open?id=1r1bOnUIKdtS7bLJOkFqQyK1fCHwtw_0F</v>
          </cell>
        </row>
        <row r="43">
          <cell r="AB43" t="str">
            <v>https://drive.google.com/open?id=1gEjoF5DMBAkoZPPFitgaMcceIAQ5mQTK</v>
          </cell>
          <cell r="AC43" t="str">
            <v>https://drive.google.com/open?id=132EUxWqcKQBt7YmxrIt21TThHG6uiarx</v>
          </cell>
          <cell r="AD43" t="str">
            <v>https://drive.google.com/open?id=1amDvKOAQmYLs_l7JxplovYdeVQkwBuOj</v>
          </cell>
          <cell r="AE43" t="str">
            <v>https://drive.google.com/open?id=18xjJzYoA136P8yHpFJnIOboc9xp8WQES</v>
          </cell>
          <cell r="AF43" t="str">
            <v>https://drive.google.com/open?id=1-XdxpkTAciW5gardyMm3iWYrkIEa9ced</v>
          </cell>
        </row>
        <row r="44">
          <cell r="AB44" t="str">
            <v>https://drive.google.com/open?id=10XtjfBgc924YBzmJetB2g7Eg23PKKdn7</v>
          </cell>
          <cell r="AC44" t="str">
            <v>https://drive.google.com/open?id=1wBoTAGocVGrT-ksJ6QR56ivpjRGBBr2G</v>
          </cell>
          <cell r="AD44" t="str">
            <v>https://drive.google.com/open?id=1Nta3AHieLPMduD79Y0dw_A8K88iB-JQC</v>
          </cell>
          <cell r="AE44" t="str">
            <v>https://drive.google.com/open?id=1to7w81vwIkCF_BdZTzmzLeCqtPrwW16g</v>
          </cell>
          <cell r="AF44" t="str">
            <v>https://drive.google.com/open?id=1A2xL1I_p8TTHL-QQA1zPGZe-iR_3UraK</v>
          </cell>
        </row>
        <row r="45">
          <cell r="AB45" t="str">
            <v>https://drive.google.com/open?id=1odtYrOSzx2v7s_7hh9_3_KGV7RUKngg4</v>
          </cell>
          <cell r="AD45" t="str">
            <v>https://drive.google.com/open?id=1p3MjuIGsAQVw3_2PUhbLXJ1fKjiTukje</v>
          </cell>
          <cell r="AE45" t="str">
            <v>https://drive.google.com/open?id=17uIynOxHUFmByVKRyLcG26niPG9RIKWF</v>
          </cell>
        </row>
        <row r="46">
          <cell r="AB46" t="str">
            <v>https://drive.google.com/open?id=1Df8cv43zS8TpSXNtfHQFKjUZfC46-MwP</v>
          </cell>
          <cell r="AD46" t="str">
            <v>https://drive.google.com/open?id=1uhRh3L_HdgLSiJMpPp1LA40kqk-fhOqc</v>
          </cell>
          <cell r="AE46" t="str">
            <v>https://drive.google.com/open?id=1VTzjO3FjhZYDsrGhrfhto7qtYB57zjTj</v>
          </cell>
          <cell r="AF46" t="str">
            <v>https://drive.google.com/open?id=1OEEF3Qnir3ffARpfL8Il_VMxpGKOAL0j</v>
          </cell>
        </row>
        <row r="47">
          <cell r="AB47" t="str">
            <v>https://drive.google.com/open?id=1bCbO-UIS-c7nBasrF9VRkRXmIjWU139-</v>
          </cell>
          <cell r="AC47" t="str">
            <v>https://drive.google.com/open?id=1rM0_Gu-Bke8AIl74BhaHcysPQB5SBM6V</v>
          </cell>
          <cell r="AD47" t="str">
            <v>https://drive.google.com/open?id=1B1B-0llJZ8yWRfvwmOqyJHmy0KugTTeD</v>
          </cell>
          <cell r="AE47" t="str">
            <v>https://drive.google.com/open?id=1RaT44uQyc2nDXrMirKHrTXZPthSZlw_J</v>
          </cell>
        </row>
        <row r="48">
          <cell r="AB48" t="str">
            <v>https://drive.google.com/open?id=1U_GGiU9lRmsmYowFL6HZ5FeGAx7ATZ0J</v>
          </cell>
          <cell r="AC48" t="str">
            <v>https://drive.google.com/open?id=1_HRbu86HAJv21FqqeefyPQMoKm_tuQNL</v>
          </cell>
          <cell r="AD48" t="str">
            <v>https://drive.google.com/open?id=1uxT8NuweaWgqNMA2Jr8OAWOShFtpmV4q</v>
          </cell>
          <cell r="AE48" t="str">
            <v>https://drive.google.com/open?id=1etPvvBInLPNqq5QojlyYJrWHwhNd4Kd_</v>
          </cell>
          <cell r="AF48" t="str">
            <v>https://drive.google.com/open?id=1PD0GU3a10IS9UpexrPvOkvOLbJDe4aa_</v>
          </cell>
        </row>
        <row r="49">
          <cell r="AB49" t="str">
            <v>https://drive.google.com/open?id=195wreRpap8BuYr5qCJmRlY3x7dQaOFcG</v>
          </cell>
          <cell r="AD49" t="str">
            <v>https://drive.google.com/open?id=1W4SO4IVtBLC2UbIPW0DJ4-YsoWlA4sAu</v>
          </cell>
          <cell r="AE49" t="str">
            <v>https://drive.google.com/open?id=1FOiFAekWDHt0cmqmmd2n7dD4D0qhCkkQ</v>
          </cell>
          <cell r="AF49" t="str">
            <v>https://drive.google.com/open?id=1OtRkl8C_FV0-Vw0sxSwKk3qgasWp5jPL</v>
          </cell>
        </row>
        <row r="50">
          <cell r="AB50" t="str">
            <v>https://drive.google.com/open?id=1mWWF91wpZF6Idr682Ug_F5AuDC0A1VE5</v>
          </cell>
          <cell r="AC50" t="str">
            <v>https://drive.google.com/open?id=1SqB_6WruTdK40L52l7S5x7w0x5ShCtOX</v>
          </cell>
          <cell r="AD50" t="str">
            <v>https://drive.google.com/open?id=1w3-eOExN1pK1z9w73VAwInlud4QkIfjC</v>
          </cell>
          <cell r="AE50" t="str">
            <v>https://drive.google.com/open?id=1Qp1eNnxdQIpalo1bRoYAXa2zsYZfY0Ru</v>
          </cell>
          <cell r="AF50" t="str">
            <v>https://drive.google.com/open?id=1HZGm7Wc-qdnGStOaRPwkEw1f866-Z71f</v>
          </cell>
        </row>
        <row r="51">
          <cell r="AB51" t="str">
            <v>https://drive.google.com/open?id=1IY9SWyyUVOfO5QE6NqSY89Y_nxTSB_IX</v>
          </cell>
          <cell r="AC51" t="str">
            <v>https://drive.google.com/open?id=1URgB-0iV2NDnqqxqylOpx2vKJ8JF78gd</v>
          </cell>
          <cell r="AD51" t="str">
            <v>https://drive.google.com/open?id=1cjOg_lMj1-j4yLI4JgJmVVOy-15JR0JC</v>
          </cell>
          <cell r="AE51" t="str">
            <v>https://drive.google.com/open?id=1jIe47S95JvT0LwJtwLsn1qH40Ql3bGoW</v>
          </cell>
        </row>
        <row r="52">
          <cell r="AB52" t="str">
            <v>https://drive.google.com/open?id=16yl60V_ZbAHumuvI-proIH3z2busmTQo</v>
          </cell>
          <cell r="AD52" t="str">
            <v>https://drive.google.com/open?id=1IPCytxELljkz4DL5HdOLyK-APSdYGrQr</v>
          </cell>
          <cell r="AE52" t="str">
            <v>https://drive.google.com/open?id=10n5NyqgTutuicvFDUOq8rd3SdABCrTpJ</v>
          </cell>
          <cell r="AF52" t="str">
            <v>https://drive.google.com/open?id=18ljc3xKIjy1kjVlMa6glykJez8wZon9e</v>
          </cell>
        </row>
        <row r="53">
          <cell r="AB53" t="str">
            <v>https://drive.google.com/open?id=1dS1l9w-4KLm9aFLX8-njpaKbMCwRmMrM</v>
          </cell>
          <cell r="AD53" t="str">
            <v>https://drive.google.com/open?id=1CrPVwk7WB7SLs1YIQLoWxM6VVlpbtJ-z</v>
          </cell>
          <cell r="AE53" t="str">
            <v>https://drive.google.com/open?id=1JvmAPV8-paym6bhh7SfpL9uYVz_pEtTd</v>
          </cell>
        </row>
        <row r="54">
          <cell r="AB54" t="str">
            <v>https://drive.google.com/open?id=1pmBcok2UaMuvNEDpobLHvt1PNA9jMdUF</v>
          </cell>
          <cell r="AD54" t="str">
            <v>https://drive.google.com/open?id=1zzdattsAocAWji7tIM4Ilj8yOAppV77i</v>
          </cell>
          <cell r="AE54" t="str">
            <v>https://drive.google.com/open?id=1WLve0-MeI0-iwG13oaRALZhyRu2Si5qE</v>
          </cell>
          <cell r="AF54" t="str">
            <v>https://drive.google.com/open?id=1hLKYT_jzq865HMP9U6fEil_77UHx2pLj</v>
          </cell>
        </row>
        <row r="55">
          <cell r="AB55" t="str">
            <v>https://drive.google.com/open?id=1_n68E5Lw5OGZhxREDZPQsq3koXiaKCVL</v>
          </cell>
          <cell r="AD55" t="str">
            <v>https://drive.google.com/open?id=1jDSwVsrTPAk0E3qPi9Jhs6KiFNfxw-fX</v>
          </cell>
          <cell r="AE55" t="str">
            <v>https://drive.google.com/open?id=12_GH14pBUcONg5dqKbwJEr_C_gxNsKCW</v>
          </cell>
        </row>
        <row r="56">
          <cell r="AB56" t="str">
            <v>https://drive.google.com/open?id=1hMLYmSSbH3ETJ7maJHI-pIyXl5KvroKK</v>
          </cell>
          <cell r="AC56" t="str">
            <v>https://drive.google.com/open?id=1chwRZY7IaWoTKUp1iyShFkevTJlMOr48</v>
          </cell>
          <cell r="AD56" t="str">
            <v>https://drive.google.com/open?id=1oxo3vqAons8Zel6JW8bDo1jdahtJyCc-</v>
          </cell>
          <cell r="AE56" t="str">
            <v>https://drive.google.com/open?id=1f8dGadguo5U_wH9wCUCGTZn12ckNB9il, https://drive.google.com/open?id=110gBFvmPB4ytPl_OeqTtp8ERD2Sa5Nc0</v>
          </cell>
        </row>
        <row r="57">
          <cell r="AB57" t="str">
            <v>https://drive.google.com/open?id=1U6yibAZUwromT3W4-DUvDOhTDbz41oQp</v>
          </cell>
          <cell r="AD57" t="str">
            <v>https://drive.google.com/open?id=1-1c7nE2G1tgH8gljra6WAFp-8TtRprhb</v>
          </cell>
          <cell r="AE57" t="str">
            <v>https://drive.google.com/open?id=1O0b6RMUkzIfvyYnoRe0SdBYkeVEwIOeH</v>
          </cell>
          <cell r="AF57" t="str">
            <v>https://drive.google.com/open?id=1qv6McF0G_9gRjJFpe7yonzKeBiERVXIP</v>
          </cell>
        </row>
        <row r="58">
          <cell r="AB58" t="str">
            <v>https://drive.google.com/open?id=18eesFs0q2GExE_Pk3dsvS88mqVHAPKRU</v>
          </cell>
          <cell r="AC58" t="str">
            <v>https://drive.google.com/open?id=1Af9PQYi6QHlO3O45lltvtjGtAP90j-TK</v>
          </cell>
          <cell r="AD58" t="str">
            <v>https://drive.google.com/open?id=195Ng7mCkWFmW6-1BI1FMFmLZeQONFDLt</v>
          </cell>
          <cell r="AE58" t="str">
            <v>https://drive.google.com/open?id=1IVPH4P1tPH-lFxczBaJ7nKx_ViKrlFGn, https://drive.google.com/open?id=1tYMnVBAFNh00cpn34w1AsXbzEFgtCBv5</v>
          </cell>
        </row>
        <row r="59">
          <cell r="AB59" t="str">
            <v>https://drive.google.com/open?id=1v5KytxwJI1ZOir0fvoyV8msY0mmJgZUg</v>
          </cell>
          <cell r="AD59" t="str">
            <v>https://drive.google.com/open?id=1E89OHYNl5Na3jd2eMSWJ0vopUcJWEt0e</v>
          </cell>
          <cell r="AE59" t="str">
            <v>https://drive.google.com/open?id=1b5MA2e6dV75clevjgtQP8t25X_RQENp3</v>
          </cell>
        </row>
        <row r="60">
          <cell r="AB60" t="str">
            <v>https://drive.google.com/open?id=1JlZ6-dHDlyF6YPSfafxK-eYhIewDe41v</v>
          </cell>
          <cell r="AC60" t="str">
            <v>https://drive.google.com/open?id=1js4RekhLZ92a2rNH2QCNAhnqtYRQHGB1</v>
          </cell>
          <cell r="AD60" t="str">
            <v>https://drive.google.com/open?id=1xuq9rAfBaA_sdr94qTedodmuqFKbXHiA</v>
          </cell>
          <cell r="AE60" t="str">
            <v>https://drive.google.com/open?id=1bmfu6dgOstOVF5AdmwnCVbJzeqbkmZMX</v>
          </cell>
          <cell r="AF60" t="str">
            <v>https://drive.google.com/open?id=1CQm5jlyRxE0-CMRSjWRWso67D5AXqMwG</v>
          </cell>
        </row>
        <row r="61">
          <cell r="AB61" t="str">
            <v>https://drive.google.com/open?id=138oMPlU8kQAr_dlBOV170oYkV8rVdiou</v>
          </cell>
          <cell r="AD61" t="str">
            <v>https://drive.google.com/open?id=17nJpmHH65vKZ-FaChyaTYQ_3UA7NW3yl</v>
          </cell>
          <cell r="AE61" t="str">
            <v>https://drive.google.com/open?id=1lF_F8yOezpW3tF3_yM041rjZEHO-hdI1</v>
          </cell>
          <cell r="AF61" t="str">
            <v>https://drive.google.com/open?id=1RLh4NWZVxIkZ72zkYcfL9R0wlZ9CZZM1</v>
          </cell>
        </row>
        <row r="62">
          <cell r="AB62" t="str">
            <v>https://drive.google.com/open?id=1W25ydUaVZO5Py9mLUrzd_s9ypftRifUt</v>
          </cell>
          <cell r="AD62" t="str">
            <v>https://drive.google.com/open?id=1kDRsvF4-fc59uN9QL8fKweu9qWYC2c1P</v>
          </cell>
          <cell r="AE62" t="str">
            <v>https://drive.google.com/open?id=1UqplAlymOH2Uwk6fI5mmlsfHqCNvI2LD</v>
          </cell>
          <cell r="AF62" t="str">
            <v>https://drive.google.com/open?id=1MOMED6mzHwjFj_xS57Ga-ymjX4MaAtNY</v>
          </cell>
        </row>
        <row r="63">
          <cell r="AB63" t="str">
            <v>https://drive.google.com/open?id=135-kx85bNZrZSDjvJvibp6UjRMPIkvoO</v>
          </cell>
          <cell r="AD63" t="str">
            <v>https://drive.google.com/open?id=1L7fXzjpLyQ0AcIGHeNKC6ZIdvPRwhvfx</v>
          </cell>
          <cell r="AE63" t="str">
            <v>https://drive.google.com/open?id=1Jx0o85knoTqTPjZuSKAwgDMr2FMUwY5B</v>
          </cell>
          <cell r="AF63" t="str">
            <v>https://drive.google.com/open?id=1ZvdGyyjosVQP6oxEhaO97_iJaFjLQaT5</v>
          </cell>
        </row>
        <row r="64">
          <cell r="AB64" t="str">
            <v>https://drive.google.com/open?id=1KSOtiZYlkWLpuIj8pAztsH8g1fv2Hg9G</v>
          </cell>
          <cell r="AC64" t="str">
            <v>https://drive.google.com/open?id=18K9wh8OLOuBQKgb-iVwqbOwK0P2Cb2Rp</v>
          </cell>
          <cell r="AD64" t="str">
            <v>https://drive.google.com/open?id=1SvOcYtB0u2LfaDyPi-7KTz5OCgRIcCYZ</v>
          </cell>
          <cell r="AE64" t="str">
            <v>https://drive.google.com/open?id=1WX_rvepxqwRmjnTU-EZIIF_YZYUbF3Vk</v>
          </cell>
          <cell r="AF64" t="str">
            <v>https://drive.google.com/open?id=18487Xneivo1Kw893VPXxI9G3sl9CUt2J</v>
          </cell>
        </row>
        <row r="65">
          <cell r="AB65" t="str">
            <v>https://drive.google.com/open?id=1kpAInhSE0EnqcuNSKAhLaoMaVvRggTaN</v>
          </cell>
          <cell r="AC65" t="str">
            <v>https://drive.google.com/open?id=1wy3d3qyHje6ydsANImaG5Nh_pVHd3BdS</v>
          </cell>
          <cell r="AD65" t="str">
            <v>https://drive.google.com/open?id=1It688rRDNb7dnd6Fv_F1saK2x9tXS7fU</v>
          </cell>
          <cell r="AE65" t="str">
            <v>https://drive.google.com/open?id=1is4oZk3tyTmhClfYsEFsQPtIW0JCfWla</v>
          </cell>
          <cell r="AF65" t="str">
            <v>https://drive.google.com/open?id=1Ik-v94sCPJVn9cQlLnWKTtB4I6VzZKX5</v>
          </cell>
        </row>
        <row r="66">
          <cell r="AE66" t="str">
            <v>https://drive.google.com/open?id=1QWjP8RezYHcCSvbmzjBPe72gwWa7aMJD</v>
          </cell>
          <cell r="AF66" t="str">
            <v>https://drive.google.com/open?id=1eoz4zndnLVo60dI6aaFr-qcBGU7Uumfl</v>
          </cell>
        </row>
        <row r="67">
          <cell r="AE67" t="str">
            <v>https://drive.google.com/open?id=1MmSGfBTlhvuc0zVlk7vLTRQRxHEB2C4u</v>
          </cell>
        </row>
        <row r="68">
          <cell r="AB68" t="str">
            <v>https://drive.google.com/open?id=1g4HX95A3eZL7wPZsNVjiPV1xrTK9aFke</v>
          </cell>
          <cell r="AD68" t="str">
            <v>https://drive.google.com/open?id=18YCIL1blbNFFuQYsr4xSZR3eKsHUroVZ</v>
          </cell>
          <cell r="AE68" t="str">
            <v>https://drive.google.com/open?id=1iJxgccox3HpPMo1rwZ4zoS4nLr_RzHSx</v>
          </cell>
          <cell r="AF68" t="str">
            <v>https://drive.google.com/open?id=1GofEewujydptBWwBT18CkJqzmLUAUzn9</v>
          </cell>
        </row>
        <row r="69">
          <cell r="AB69" t="str">
            <v>https://drive.google.com/open?id=1xtLNgSooHWMAza5b3ziGRzMB9jfTeBGo</v>
          </cell>
          <cell r="AD69" t="str">
            <v>https://drive.google.com/open?id=1HBZSmHlK62_qcczAi5qPoMIet2ANR1dA</v>
          </cell>
          <cell r="AE69" t="str">
            <v>https://drive.google.com/open?id=1YO6ZvgaUP2ylygRr8bUgFTG3rUdplco5</v>
          </cell>
        </row>
        <row r="70">
          <cell r="AB70" t="str">
            <v>https://drive.google.com/open?id=1prTr4NBLoOcO49R2mrafBhYfId_r6luX</v>
          </cell>
          <cell r="AE70" t="str">
            <v>https://drive.google.com/open?id=1Que5tQd6PtdbRk5yJ4rs5BbsVq2W9PaC, https://drive.google.com/open?id=1RrE2_XFUrffdt9mSTHBBZDQs07-ZM0j_</v>
          </cell>
        </row>
        <row r="71">
          <cell r="AB71" t="str">
            <v>https://drive.google.com/open?id=1yezrKpVCuf074voBDv9q9YUtdjL08cHN</v>
          </cell>
          <cell r="AD71" t="str">
            <v>https://drive.google.com/open?id=1S-kzzFix0nY6-mu_xb5QwqAM6Dc7OZH8</v>
          </cell>
          <cell r="AE71" t="str">
            <v>https://drive.google.com/open?id=1td2EBTDefDyDgiSSp65-p6RFQVaPm96U</v>
          </cell>
        </row>
        <row r="72">
          <cell r="AB72" t="str">
            <v>https://drive.google.com/open?id=1fIinPpnM_yL6sWloVvTdd84UZBNJo5_E</v>
          </cell>
          <cell r="AC72" t="str">
            <v>https://drive.google.com/open?id=1RjWqNhBQGJirFhsmbcEMXVrNb4TykXBu</v>
          </cell>
          <cell r="AD72" t="str">
            <v>https://drive.google.com/open?id=1qxITRlEiC9yTl36ILduc16WhWXDeWrrJ</v>
          </cell>
          <cell r="AE72" t="str">
            <v>https://drive.google.com/open?id=1Y84OZArmIWBXaf6UK3AwNGmZ9wEzLguq</v>
          </cell>
          <cell r="AF72" t="str">
            <v>https://drive.google.com/open?id=10pyB4kxsTNipbeBN8aKmSUH44jaoZTW1</v>
          </cell>
        </row>
        <row r="73">
          <cell r="AB73" t="str">
            <v>https://drive.google.com/open?id=1-K4_o8-ro8KR-cdiD1Xfk5QViyk_BUIQ</v>
          </cell>
          <cell r="AD73" t="str">
            <v>https://drive.google.com/open?id=1kTAQv7_KIYXTvT0zfSifI_-IAUpkWrAB</v>
          </cell>
          <cell r="AE73" t="str">
            <v>https://drive.google.com/open?id=1Vin9BTU4sSHICabWR9PWci4oz_qTknNC</v>
          </cell>
          <cell r="AF73" t="str">
            <v>https://drive.google.com/open?id=1TbBNdC6vn83nkYNa9rEd0prFJ-PwBGK3</v>
          </cell>
        </row>
        <row r="74">
          <cell r="AB74" t="str">
            <v>https://drive.google.com/open?id=1rnzmZq_p7HnbdsAg3yNJoTo55iSgqDhB</v>
          </cell>
          <cell r="AE74" t="str">
            <v>https://drive.google.com/open?id=1k5BYdkQAbII5V_GA72pGd2bQsgOGdvK3</v>
          </cell>
        </row>
        <row r="75">
          <cell r="AB75" t="str">
            <v>https://drive.google.com/open?id=1uYdSOg2Yb7o2rrIqHXFs2bLF7tWnNlF1</v>
          </cell>
          <cell r="AD75" t="str">
            <v>https://drive.google.com/open?id=13eyVnGql4__l8QODzsv2derJuojwfpvI</v>
          </cell>
          <cell r="AE75" t="str">
            <v>https://drive.google.com/open?id=1M06SfEzF4-LmBaQTFdMr5g0nA_UcGYlJ</v>
          </cell>
          <cell r="AF75" t="str">
            <v>https://drive.google.com/open?id=1AlnPQNu5V8XmE9fx7ULqLJwAmI2EKnoN</v>
          </cell>
        </row>
        <row r="76">
          <cell r="AB76" t="str">
            <v>https://drive.google.com/open?id=1DbEtlejKBoznItBN7cdYMThu39IHV_2b</v>
          </cell>
          <cell r="AE76" t="str">
            <v>https://drive.google.com/open?id=1F5h58OxUa1vfOe1aseBYcZzugU3Hn7yK</v>
          </cell>
        </row>
        <row r="77">
          <cell r="AB77" t="str">
            <v>https://drive.google.com/open?id=1Eqf05zciHtlOVZ6a5Kzx9MsYy3Qw_xIg</v>
          </cell>
          <cell r="AD77" t="str">
            <v>https://drive.google.com/open?id=1tjAMvRCtwR2Zq1CD6APJflhcxtSfRozQ</v>
          </cell>
          <cell r="AE77" t="str">
            <v>https://drive.google.com/open?id=1VlkiV7jI36IqAC_Vkdqsn3Vn6nptCUBh</v>
          </cell>
        </row>
        <row r="78">
          <cell r="AE78" t="str">
            <v>https://drive.google.com/open?id=1RccykpaOTr-tSwoNtmg_aOq7_HBDhVC0</v>
          </cell>
          <cell r="AF78" t="str">
            <v>https://drive.google.com/open?id=17MQ8txdDOj45jEj-hovXz58QU3Khvlrk</v>
          </cell>
        </row>
        <row r="79">
          <cell r="AB79" t="str">
            <v>https://drive.google.com/open?id=1_FMmc1unFoOd1pZlT9tCNtRSqButw2ch</v>
          </cell>
          <cell r="AD79" t="str">
            <v>https://drive.google.com/open?id=1R44GM7tqdF_sYhxQa7v9VRVOouf_7hSp</v>
          </cell>
          <cell r="AE79" t="str">
            <v>https://drive.google.com/open?id=1jkQqq8YpIymcK20aADmetDgVsNqHtskQ</v>
          </cell>
        </row>
        <row r="80">
          <cell r="AB80" t="str">
            <v>https://drive.google.com/open?id=15ll8CR4K7XFapTHFXRwULoRBXe6T-KA4</v>
          </cell>
          <cell r="AC80" t="str">
            <v>https://drive.google.com/open?id=1V4ZpcIS1IY_zixvKLEs5f7qJ6L2d9HB8</v>
          </cell>
          <cell r="AD80" t="str">
            <v>https://drive.google.com/open?id=1L3imkKHK8fSszn5KA3_uPGlUkaOuEXfU</v>
          </cell>
          <cell r="AE80" t="str">
            <v>https://drive.google.com/open?id=1l2uMiWdILICFrTCPFrpsP0piT71U5FHc, https://drive.google.com/open?id=1kRGM7a_Y6XD0GKTBlx7SJZ8fsHoWEH7d</v>
          </cell>
          <cell r="AF80" t="str">
            <v>https://drive.google.com/open?id=1AxiQIcBwT7sRsAVjQ5ZRLRJqMtkK09ih</v>
          </cell>
        </row>
        <row r="81">
          <cell r="AB81" t="str">
            <v>https://drive.google.com/open?id=1P9uDo73s9v09gLIdq1DqJoZ-CxOKejOe</v>
          </cell>
          <cell r="AC81" t="str">
            <v>https://drive.google.com/open?id=1GsdD02N8Ll6FOSOOt8-6_CDIDKKvCGgr</v>
          </cell>
          <cell r="AD81" t="str">
            <v>https://drive.google.com/open?id=1UdDTTQdLdEApn9GykXNUqpsbXiCyu7Ir</v>
          </cell>
          <cell r="AE81" t="str">
            <v>https://drive.google.com/open?id=152G9TBu5RdFaSXwclvbUTSRUrpNlckqC</v>
          </cell>
          <cell r="AF81" t="str">
            <v>https://drive.google.com/open?id=1sNhVrCvATAmgdFm3g_3XQC8gOEN3mVMs</v>
          </cell>
        </row>
        <row r="82">
          <cell r="AB82" t="str">
            <v>https://drive.google.com/open?id=1BW_XWM80IOAjeuckjsH0AC59DbPi7E7s</v>
          </cell>
          <cell r="AD82" t="str">
            <v>https://drive.google.com/open?id=179WR6IyNAahzckDLbCKrMeE-wOZ_w8Tp</v>
          </cell>
          <cell r="AE82" t="str">
            <v>https://drive.google.com/open?id=1Ofey0ixs_968EV7FGKNz1X4zX4xwkOhn</v>
          </cell>
        </row>
        <row r="83">
          <cell r="AB83" t="str">
            <v>https://drive.google.com/open?id=1UjkUZueWougtIZDpf3cPVDdZZQmCs-rX</v>
          </cell>
          <cell r="AD83" t="str">
            <v>https://drive.google.com/open?id=1m9k4TFW4fiULC30iz6mkLRgUAL0zf3YX</v>
          </cell>
          <cell r="AE83" t="str">
            <v>https://drive.google.com/open?id=1zZEZC8MzeaZjpkTpduKxHMS5ouQ47brX</v>
          </cell>
          <cell r="AF83" t="str">
            <v>https://drive.google.com/open?id=1StEp2pgKmHEJ38QmMoaEs1PzCVYGnW9g</v>
          </cell>
        </row>
        <row r="84">
          <cell r="AB84" t="str">
            <v>https://drive.google.com/open?id=1H3lcu7f24Rdni-bhLa2Ii-EIQwDz9y_X</v>
          </cell>
          <cell r="AD84" t="str">
            <v>https://drive.google.com/open?id=1ZyomUxecLnxJb_TIX8Rpsl_TzJLf2lGV</v>
          </cell>
          <cell r="AF84" t="str">
            <v>https://drive.google.com/open?id=1s7QtNdd8s92ti3Fa7WwQKQ-9OHSu3rMp</v>
          </cell>
        </row>
        <row r="85">
          <cell r="AB85" t="str">
            <v>https://drive.google.com/open?id=1jsfN_NkwBqyVfhBAA8M0WF3IXdCS4fZW</v>
          </cell>
          <cell r="AE85" t="str">
            <v>https://drive.google.com/open?id=1h0lv5QElVoUjr4yhMNepHobhZRF3Kgo6</v>
          </cell>
        </row>
        <row r="86">
          <cell r="AB86" t="str">
            <v>https://drive.google.com/open?id=132SlVzej3GcS-IPCVz9sTqnGNYZV2lpY</v>
          </cell>
          <cell r="AD86" t="str">
            <v>https://drive.google.com/open?id=1ZUq1a9w9jx2Xd3ZSBLoBIb9BIJ4Orby_</v>
          </cell>
          <cell r="AE86" t="str">
            <v>https://drive.google.com/open?id=1FaT-ewDXxjBxHQv65cAmT01L638iKoGX</v>
          </cell>
          <cell r="AF86" t="str">
            <v>https://drive.google.com/open?id=1vgXKZvW52EnCS53kA3n3o40ArTjnjZHr</v>
          </cell>
        </row>
        <row r="87">
          <cell r="AB87" t="str">
            <v>https://drive.google.com/open?id=1t9lMawoPBFvwAS6sBzFqhekXZyQapo2p</v>
          </cell>
          <cell r="AC87" t="str">
            <v>https://drive.google.com/open?id=1KIc1FLRj1hCox3p7zBE2Y7ZGSejMyhHM</v>
          </cell>
          <cell r="AD87" t="str">
            <v>https://drive.google.com/open?id=1mHUEuzYD5p0dYA_p8SOGe4tOhDgeL2-C</v>
          </cell>
          <cell r="AE87" t="str">
            <v>https://drive.google.com/open?id=1CeahC2TaZ8mas-k4MAN2kPcBbZ23sreG</v>
          </cell>
          <cell r="AF87" t="str">
            <v>https://drive.google.com/open?id=1Ui62LrxNs4INfU9k_5cVD1S9tP4GoeGc</v>
          </cell>
        </row>
        <row r="88">
          <cell r="AB88" t="str">
            <v>https://drive.google.com/open?id=1YgOSWR2TVpyEMLbLplt6MjuzM3RtjIjK</v>
          </cell>
          <cell r="AD88" t="str">
            <v>https://drive.google.com/open?id=1Aqjur8SVM8H_hqrYIT1WdLLyk6h_o15J</v>
          </cell>
          <cell r="AE88" t="str">
            <v>https://drive.google.com/open?id=1I20z9ryEP348TGbb43JARxtON0s6a9xV</v>
          </cell>
          <cell r="AF88" t="str">
            <v>https://drive.google.com/open?id=1GFzfThCs3eCUGTxyShX50aVHi1yPO3eK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AppData/Local/Packages/5319275A.WhatsAppDesktop_cv1g1gvanyjgm/LocalState/sessions/C43B67BE8E82E82F8742C3281638FD4073D24CDF/transfers/BUMDes%202024/SBH/020%20SBH%20Ara.pdf" TargetMode="External"/><Relationship Id="rId1" Type="http://schemas.openxmlformats.org/officeDocument/2006/relationships/hyperlink" Target="../AppData/Local/Packages/5319275A.WhatsAppDesktop_cv1g1gvanyjgm/LocalState/sessions/C43B67BE8E82E82F8742C3281638FD4073D24CDF/transfers/BUMDes%202024/SBH/084%20SBU%20Garant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98"/>
  <sheetViews>
    <sheetView showGridLines="0" zoomScaleNormal="100" zoomScaleSheetLayoutView="100" workbookViewId="0">
      <selection activeCell="C2" sqref="C2"/>
    </sheetView>
  </sheetViews>
  <sheetFormatPr defaultColWidth="9.140625" defaultRowHeight="15"/>
  <cols>
    <col min="1" max="1" width="1.7109375" style="284" customWidth="1"/>
    <col min="2" max="2" width="15.5703125" style="284" hidden="1" customWidth="1"/>
    <col min="3" max="3" width="19.5703125" style="284" bestFit="1" customWidth="1"/>
    <col min="4" max="4" width="31.42578125" style="284" hidden="1" customWidth="1"/>
    <col min="5" max="5" width="6.5703125" style="285" customWidth="1"/>
    <col min="6" max="6" width="25.7109375" style="286" customWidth="1"/>
    <col min="7" max="7" width="15.5703125" style="306" customWidth="1"/>
    <col min="8" max="8" width="8.5703125" style="287" customWidth="1"/>
    <col min="9" max="9" width="15.5703125" style="306" customWidth="1"/>
    <col min="10" max="10" width="6.5703125" style="285" customWidth="1"/>
    <col min="11" max="11" width="12.5703125" style="312" customWidth="1"/>
    <col min="12" max="12" width="25.5703125" style="286" customWidth="1"/>
    <col min="13" max="13" width="1.7109375" style="284" customWidth="1"/>
    <col min="14" max="16384" width="9.140625" style="284"/>
  </cols>
  <sheetData>
    <row r="4" spans="2:12" ht="24.95" customHeight="1">
      <c r="B4" s="464" t="s">
        <v>218</v>
      </c>
      <c r="C4" s="465" t="s">
        <v>219</v>
      </c>
      <c r="D4" s="288" t="s">
        <v>220</v>
      </c>
      <c r="E4" s="463" t="s">
        <v>259</v>
      </c>
      <c r="F4" s="463"/>
      <c r="G4" s="463"/>
      <c r="H4" s="289" t="s">
        <v>1008</v>
      </c>
      <c r="I4" s="311"/>
      <c r="J4" s="289" t="s">
        <v>689</v>
      </c>
      <c r="K4" s="311"/>
      <c r="L4" s="462" t="s">
        <v>865</v>
      </c>
    </row>
    <row r="5" spans="2:12" ht="35.1" customHeight="1">
      <c r="B5" s="464"/>
      <c r="C5" s="465"/>
      <c r="D5" s="288"/>
      <c r="E5" s="291" t="s">
        <v>762</v>
      </c>
      <c r="F5" s="292" t="s">
        <v>764</v>
      </c>
      <c r="G5" s="307" t="s">
        <v>763</v>
      </c>
      <c r="H5" s="293" t="s">
        <v>762</v>
      </c>
      <c r="I5" s="307" t="s">
        <v>763</v>
      </c>
      <c r="J5" s="291" t="s">
        <v>762</v>
      </c>
      <c r="K5" s="307" t="s">
        <v>763</v>
      </c>
      <c r="L5" s="462"/>
    </row>
    <row r="6" spans="2:12" ht="5.0999999999999996" customHeight="1">
      <c r="B6" s="294"/>
      <c r="C6" s="288"/>
      <c r="D6" s="288"/>
      <c r="E6" s="291"/>
      <c r="F6" s="292"/>
      <c r="G6" s="307"/>
      <c r="H6" s="293"/>
      <c r="I6" s="307"/>
      <c r="J6" s="291"/>
      <c r="K6" s="307"/>
      <c r="L6" s="290"/>
    </row>
    <row r="7" spans="2:12" ht="18.75" customHeight="1">
      <c r="B7" s="294" t="s">
        <v>226</v>
      </c>
      <c r="C7" s="295" t="s">
        <v>295</v>
      </c>
      <c r="D7" s="295" t="s">
        <v>535</v>
      </c>
      <c r="E7" s="285">
        <v>2017</v>
      </c>
      <c r="F7" s="286" t="s">
        <v>257</v>
      </c>
      <c r="G7" s="306">
        <v>77000000</v>
      </c>
      <c r="I7" s="306">
        <v>0</v>
      </c>
      <c r="K7" s="312">
        <v>0</v>
      </c>
    </row>
    <row r="8" spans="2:12" ht="18.75" customHeight="1">
      <c r="B8" s="294" t="s">
        <v>226</v>
      </c>
      <c r="C8" s="295" t="s">
        <v>295</v>
      </c>
      <c r="D8" s="295"/>
      <c r="E8" s="285">
        <v>2018</v>
      </c>
      <c r="F8" s="286" t="s">
        <v>257</v>
      </c>
      <c r="G8" s="306">
        <v>100000000</v>
      </c>
      <c r="I8" s="306">
        <v>0</v>
      </c>
      <c r="K8" s="312">
        <v>0</v>
      </c>
    </row>
    <row r="9" spans="2:12" ht="18.75" customHeight="1">
      <c r="B9" s="294" t="s">
        <v>226</v>
      </c>
      <c r="C9" s="295" t="s">
        <v>295</v>
      </c>
      <c r="D9" s="295"/>
      <c r="E9" s="285">
        <v>2025</v>
      </c>
      <c r="F9" s="286" t="s">
        <v>854</v>
      </c>
      <c r="G9" s="306">
        <v>207094575</v>
      </c>
      <c r="I9" s="306">
        <v>0</v>
      </c>
      <c r="K9" s="312">
        <v>0</v>
      </c>
    </row>
    <row r="10" spans="2:12" ht="18.75" customHeight="1">
      <c r="B10" s="294" t="s">
        <v>226</v>
      </c>
      <c r="C10" s="295" t="s">
        <v>296</v>
      </c>
      <c r="D10" s="295" t="s">
        <v>537</v>
      </c>
      <c r="F10" s="286" t="s">
        <v>733</v>
      </c>
      <c r="G10" s="306">
        <v>100000000</v>
      </c>
    </row>
    <row r="11" spans="2:12" ht="18.75" customHeight="1">
      <c r="B11" s="294" t="s">
        <v>226</v>
      </c>
      <c r="C11" s="295" t="s">
        <v>296</v>
      </c>
      <c r="D11" s="295"/>
      <c r="E11" s="285">
        <v>2025</v>
      </c>
      <c r="F11" s="286" t="s">
        <v>854</v>
      </c>
      <c r="G11" s="306">
        <v>194440000</v>
      </c>
    </row>
    <row r="12" spans="2:12" ht="18.75" customHeight="1">
      <c r="B12" s="294" t="s">
        <v>226</v>
      </c>
      <c r="C12" s="295" t="s">
        <v>297</v>
      </c>
      <c r="D12" s="295"/>
      <c r="E12" s="285">
        <v>2025</v>
      </c>
      <c r="F12" s="286" t="s">
        <v>854</v>
      </c>
      <c r="G12" s="308">
        <v>181957000</v>
      </c>
      <c r="H12" s="296"/>
      <c r="I12" s="308"/>
    </row>
    <row r="13" spans="2:12" ht="18.75" customHeight="1">
      <c r="B13" s="294" t="s">
        <v>226</v>
      </c>
      <c r="C13" s="295" t="s">
        <v>298</v>
      </c>
      <c r="D13" s="295" t="s">
        <v>539</v>
      </c>
      <c r="E13" s="285">
        <v>2020</v>
      </c>
      <c r="F13" s="286" t="s">
        <v>257</v>
      </c>
      <c r="G13" s="306">
        <v>100000000</v>
      </c>
    </row>
    <row r="14" spans="2:12" ht="18.75" customHeight="1">
      <c r="B14" s="294" t="s">
        <v>226</v>
      </c>
      <c r="C14" s="295" t="s">
        <v>298</v>
      </c>
      <c r="D14" s="295"/>
      <c r="E14" s="285">
        <v>2025</v>
      </c>
      <c r="F14" s="286" t="s">
        <v>854</v>
      </c>
      <c r="G14" s="306">
        <v>211838146</v>
      </c>
    </row>
    <row r="15" spans="2:12" ht="18.75" customHeight="1">
      <c r="B15" s="294" t="s">
        <v>226</v>
      </c>
      <c r="C15" s="295" t="s">
        <v>300</v>
      </c>
      <c r="D15" s="295" t="s">
        <v>536</v>
      </c>
      <c r="E15" s="285">
        <v>2018</v>
      </c>
      <c r="F15" s="286" t="s">
        <v>257</v>
      </c>
      <c r="G15" s="306">
        <v>85000000</v>
      </c>
      <c r="J15" s="285">
        <v>2021</v>
      </c>
      <c r="K15" s="312">
        <v>3500000</v>
      </c>
    </row>
    <row r="16" spans="2:12" ht="18.75" customHeight="1">
      <c r="B16" s="294" t="s">
        <v>226</v>
      </c>
      <c r="C16" s="295" t="s">
        <v>300</v>
      </c>
      <c r="D16" s="295"/>
      <c r="E16" s="285">
        <v>2019</v>
      </c>
      <c r="F16" s="286" t="s">
        <v>257</v>
      </c>
      <c r="G16" s="306">
        <v>100000000</v>
      </c>
    </row>
    <row r="17" spans="2:11" ht="18.75" customHeight="1">
      <c r="B17" s="294" t="s">
        <v>226</v>
      </c>
      <c r="C17" s="295" t="s">
        <v>300</v>
      </c>
      <c r="D17" s="295"/>
      <c r="E17" s="285">
        <v>2025</v>
      </c>
      <c r="F17" s="286" t="s">
        <v>854</v>
      </c>
      <c r="G17" s="306">
        <v>157588200</v>
      </c>
    </row>
    <row r="18" spans="2:11" ht="18.75" customHeight="1">
      <c r="B18" s="294" t="s">
        <v>226</v>
      </c>
      <c r="C18" s="295" t="s">
        <v>301</v>
      </c>
      <c r="D18" s="295" t="s">
        <v>540</v>
      </c>
      <c r="E18" s="285">
        <v>2018</v>
      </c>
      <c r="F18" s="286" t="s">
        <v>257</v>
      </c>
      <c r="G18" s="306">
        <v>65000000</v>
      </c>
      <c r="J18" s="285">
        <v>2022</v>
      </c>
      <c r="K18" s="312">
        <v>3500000</v>
      </c>
    </row>
    <row r="19" spans="2:11" ht="18.75" customHeight="1">
      <c r="B19" s="294" t="s">
        <v>226</v>
      </c>
      <c r="C19" s="295" t="s">
        <v>301</v>
      </c>
      <c r="D19" s="295"/>
      <c r="E19" s="285">
        <v>2019</v>
      </c>
      <c r="F19" s="286" t="s">
        <v>257</v>
      </c>
      <c r="G19" s="306">
        <v>50000000</v>
      </c>
    </row>
    <row r="20" spans="2:11" ht="18.75" customHeight="1">
      <c r="B20" s="294" t="s">
        <v>226</v>
      </c>
      <c r="C20" s="295" t="s">
        <v>301</v>
      </c>
      <c r="D20" s="295"/>
      <c r="E20" s="285">
        <v>2025</v>
      </c>
      <c r="F20" s="286" t="s">
        <v>854</v>
      </c>
      <c r="G20" s="306">
        <v>194000000</v>
      </c>
    </row>
    <row r="21" spans="2:11" ht="18.75" customHeight="1">
      <c r="B21" s="294" t="s">
        <v>226</v>
      </c>
      <c r="C21" s="295" t="s">
        <v>302</v>
      </c>
      <c r="D21" s="295" t="s">
        <v>541</v>
      </c>
      <c r="E21" s="285">
        <v>2017</v>
      </c>
      <c r="F21" s="286" t="s">
        <v>257</v>
      </c>
      <c r="G21" s="306">
        <v>70000000</v>
      </c>
      <c r="J21" s="285">
        <v>2021</v>
      </c>
      <c r="K21" s="312">
        <v>1120000</v>
      </c>
    </row>
    <row r="22" spans="2:11" ht="18.75" customHeight="1">
      <c r="B22" s="294" t="s">
        <v>226</v>
      </c>
      <c r="C22" s="295" t="s">
        <v>302</v>
      </c>
      <c r="D22" s="295"/>
      <c r="E22" s="285">
        <v>2021</v>
      </c>
      <c r="F22" s="286" t="s">
        <v>257</v>
      </c>
      <c r="G22" s="306">
        <v>60000000</v>
      </c>
      <c r="J22" s="285">
        <v>2022</v>
      </c>
      <c r="K22" s="312">
        <v>2184000</v>
      </c>
    </row>
    <row r="23" spans="2:11" ht="18.75" customHeight="1">
      <c r="B23" s="294" t="s">
        <v>226</v>
      </c>
      <c r="C23" s="295" t="s">
        <v>302</v>
      </c>
      <c r="D23" s="295"/>
      <c r="E23" s="285">
        <v>2025</v>
      </c>
      <c r="F23" s="286" t="s">
        <v>854</v>
      </c>
      <c r="G23" s="306">
        <v>234285000</v>
      </c>
      <c r="J23" s="285">
        <v>2023</v>
      </c>
      <c r="K23" s="312">
        <v>2310000</v>
      </c>
    </row>
    <row r="24" spans="2:11" ht="18.75" customHeight="1">
      <c r="B24" s="294" t="s">
        <v>226</v>
      </c>
      <c r="C24" s="295" t="s">
        <v>640</v>
      </c>
      <c r="D24" s="295" t="s">
        <v>542</v>
      </c>
      <c r="E24" s="285">
        <v>2017</v>
      </c>
      <c r="F24" s="286" t="s">
        <v>257</v>
      </c>
      <c r="G24" s="306">
        <v>82000000</v>
      </c>
      <c r="J24" s="285">
        <v>2018</v>
      </c>
      <c r="K24" s="312">
        <v>1148000</v>
      </c>
    </row>
    <row r="25" spans="2:11" ht="18.75" customHeight="1">
      <c r="B25" s="294" t="s">
        <v>226</v>
      </c>
      <c r="C25" s="295" t="s">
        <v>640</v>
      </c>
      <c r="D25" s="295"/>
      <c r="E25" s="285">
        <v>2025</v>
      </c>
      <c r="F25" s="286" t="s">
        <v>854</v>
      </c>
      <c r="G25" s="306">
        <v>170000000</v>
      </c>
    </row>
    <row r="26" spans="2:11" ht="18.75" customHeight="1">
      <c r="B26" s="294" t="s">
        <v>226</v>
      </c>
      <c r="C26" s="295" t="s">
        <v>306</v>
      </c>
      <c r="D26" s="295" t="s">
        <v>543</v>
      </c>
      <c r="E26" s="285">
        <v>2017</v>
      </c>
      <c r="F26" s="286" t="s">
        <v>257</v>
      </c>
      <c r="G26" s="306">
        <v>100000000</v>
      </c>
      <c r="J26" s="285">
        <v>2022</v>
      </c>
      <c r="K26" s="312">
        <v>5000000</v>
      </c>
    </row>
    <row r="27" spans="2:11" ht="18.75" customHeight="1">
      <c r="B27" s="294" t="s">
        <v>226</v>
      </c>
      <c r="C27" s="295" t="s">
        <v>306</v>
      </c>
      <c r="D27" s="295"/>
      <c r="E27" s="285">
        <v>2025</v>
      </c>
      <c r="F27" s="286" t="s">
        <v>854</v>
      </c>
      <c r="G27" s="306">
        <v>240349000</v>
      </c>
    </row>
    <row r="28" spans="2:11" ht="17.100000000000001" customHeight="1">
      <c r="B28" s="294" t="s">
        <v>226</v>
      </c>
      <c r="C28" s="295" t="s">
        <v>524</v>
      </c>
      <c r="D28" s="295" t="s">
        <v>544</v>
      </c>
      <c r="E28" s="285">
        <v>2018</v>
      </c>
      <c r="F28" s="286" t="s">
        <v>257</v>
      </c>
      <c r="G28" s="306">
        <v>100000000</v>
      </c>
    </row>
    <row r="29" spans="2:11" ht="17.100000000000001" customHeight="1">
      <c r="B29" s="294" t="s">
        <v>226</v>
      </c>
      <c r="C29" s="295" t="s">
        <v>524</v>
      </c>
      <c r="D29" s="295"/>
      <c r="E29" s="285">
        <v>2019</v>
      </c>
      <c r="F29" s="286" t="s">
        <v>257</v>
      </c>
      <c r="G29" s="306">
        <v>100000000</v>
      </c>
    </row>
    <row r="30" spans="2:11" ht="16.5" customHeight="1">
      <c r="B30" s="294" t="s">
        <v>226</v>
      </c>
      <c r="C30" s="295" t="s">
        <v>526</v>
      </c>
      <c r="D30" s="295"/>
      <c r="E30" s="285">
        <v>2025</v>
      </c>
      <c r="F30" s="286" t="s">
        <v>854</v>
      </c>
      <c r="G30" s="306">
        <v>350000000</v>
      </c>
    </row>
    <row r="31" spans="2:11" ht="16.5" customHeight="1">
      <c r="B31" s="294" t="s">
        <v>226</v>
      </c>
      <c r="C31" s="295" t="s">
        <v>311</v>
      </c>
      <c r="D31" s="295"/>
      <c r="E31" s="285">
        <v>2025</v>
      </c>
      <c r="F31" s="286" t="s">
        <v>854</v>
      </c>
      <c r="G31" s="306">
        <v>186213400</v>
      </c>
    </row>
    <row r="32" spans="2:11" ht="16.5" customHeight="1">
      <c r="B32" s="294" t="s">
        <v>226</v>
      </c>
      <c r="C32" s="295" t="s">
        <v>313</v>
      </c>
      <c r="D32" s="295" t="s">
        <v>547</v>
      </c>
      <c r="E32" s="285">
        <v>2016</v>
      </c>
      <c r="F32" s="297" t="s">
        <v>257</v>
      </c>
      <c r="G32" s="306">
        <v>200000000</v>
      </c>
      <c r="J32" s="285">
        <v>2021</v>
      </c>
      <c r="K32" s="312">
        <v>1100000</v>
      </c>
    </row>
    <row r="33" spans="2:11" ht="16.5" customHeight="1">
      <c r="B33" s="294" t="s">
        <v>226</v>
      </c>
      <c r="C33" s="295" t="s">
        <v>313</v>
      </c>
      <c r="D33" s="295"/>
      <c r="E33" s="285">
        <v>2025</v>
      </c>
      <c r="F33" s="286" t="s">
        <v>854</v>
      </c>
      <c r="G33" s="306">
        <v>179880000</v>
      </c>
    </row>
    <row r="34" spans="2:11" ht="16.5" customHeight="1">
      <c r="B34" s="294" t="s">
        <v>226</v>
      </c>
      <c r="C34" s="295" t="s">
        <v>315</v>
      </c>
      <c r="D34" s="295" t="s">
        <v>548</v>
      </c>
      <c r="E34" s="285">
        <v>2016</v>
      </c>
      <c r="F34" s="286" t="s">
        <v>736</v>
      </c>
      <c r="G34" s="306">
        <v>80336000</v>
      </c>
      <c r="J34" s="285">
        <v>2016</v>
      </c>
      <c r="K34" s="312">
        <v>5000000</v>
      </c>
    </row>
    <row r="35" spans="2:11" ht="16.5" customHeight="1">
      <c r="B35" s="294" t="s">
        <v>226</v>
      </c>
      <c r="C35" s="295" t="s">
        <v>315</v>
      </c>
      <c r="D35" s="295"/>
      <c r="E35" s="285">
        <v>2018</v>
      </c>
      <c r="F35" s="286" t="s">
        <v>751</v>
      </c>
      <c r="G35" s="306">
        <v>50000000</v>
      </c>
      <c r="J35" s="285" t="s">
        <v>691</v>
      </c>
      <c r="K35" s="306">
        <v>0</v>
      </c>
    </row>
    <row r="36" spans="2:11" ht="16.5" customHeight="1">
      <c r="B36" s="294" t="s">
        <v>226</v>
      </c>
      <c r="C36" s="295" t="s">
        <v>315</v>
      </c>
      <c r="D36" s="295"/>
      <c r="E36" s="285">
        <v>2025</v>
      </c>
      <c r="F36" s="286" t="s">
        <v>854</v>
      </c>
      <c r="G36" s="306">
        <v>214907000</v>
      </c>
    </row>
    <row r="37" spans="2:11" ht="16.5" customHeight="1">
      <c r="B37" s="294" t="s">
        <v>226</v>
      </c>
      <c r="C37" s="295" t="s">
        <v>317</v>
      </c>
      <c r="D37" s="295" t="s">
        <v>549</v>
      </c>
      <c r="E37" s="285">
        <v>2019</v>
      </c>
      <c r="F37" s="286" t="s">
        <v>257</v>
      </c>
      <c r="G37" s="306">
        <v>100000000</v>
      </c>
      <c r="J37" s="285" t="s">
        <v>691</v>
      </c>
      <c r="K37" s="306">
        <v>0</v>
      </c>
    </row>
    <row r="38" spans="2:11" ht="16.5" customHeight="1">
      <c r="B38" s="294" t="s">
        <v>226</v>
      </c>
      <c r="C38" s="295" t="s">
        <v>317</v>
      </c>
      <c r="D38" s="295"/>
      <c r="E38" s="285">
        <v>2025</v>
      </c>
      <c r="F38" s="286" t="s">
        <v>854</v>
      </c>
      <c r="G38" s="306">
        <v>189097000</v>
      </c>
    </row>
    <row r="39" spans="2:11" ht="16.5" customHeight="1">
      <c r="B39" s="294" t="s">
        <v>226</v>
      </c>
      <c r="C39" s="295" t="s">
        <v>319</v>
      </c>
      <c r="D39" s="295" t="s">
        <v>550</v>
      </c>
      <c r="E39" s="285">
        <v>2019</v>
      </c>
      <c r="F39" s="286" t="s">
        <v>257</v>
      </c>
      <c r="G39" s="306">
        <v>100000000</v>
      </c>
      <c r="J39" s="285">
        <v>2019</v>
      </c>
      <c r="K39" s="312">
        <v>2000000</v>
      </c>
    </row>
    <row r="40" spans="2:11" ht="16.5" customHeight="1">
      <c r="B40" s="294" t="s">
        <v>226</v>
      </c>
      <c r="C40" s="295" t="s">
        <v>319</v>
      </c>
      <c r="D40" s="295"/>
      <c r="E40" s="285">
        <v>2021</v>
      </c>
      <c r="F40" s="286" t="s">
        <v>257</v>
      </c>
      <c r="G40" s="306">
        <v>100000000</v>
      </c>
      <c r="J40" s="285">
        <v>2021</v>
      </c>
      <c r="K40" s="312">
        <v>8437000</v>
      </c>
    </row>
    <row r="41" spans="2:11" ht="16.5" customHeight="1">
      <c r="B41" s="294" t="s">
        <v>226</v>
      </c>
      <c r="C41" s="295" t="s">
        <v>319</v>
      </c>
      <c r="D41" s="295"/>
      <c r="E41" s="285">
        <v>2025</v>
      </c>
      <c r="F41" s="286" t="s">
        <v>854</v>
      </c>
      <c r="G41" s="306">
        <v>161983800</v>
      </c>
      <c r="J41" s="285">
        <v>2022</v>
      </c>
      <c r="K41" s="312">
        <v>4000000</v>
      </c>
    </row>
    <row r="42" spans="2:11" ht="16.5" customHeight="1">
      <c r="B42" s="294" t="s">
        <v>226</v>
      </c>
      <c r="C42" s="295" t="s">
        <v>321</v>
      </c>
      <c r="D42" s="295" t="s">
        <v>551</v>
      </c>
      <c r="E42" s="285">
        <v>2020</v>
      </c>
      <c r="F42" s="286" t="s">
        <v>257</v>
      </c>
      <c r="G42" s="306">
        <v>85793900</v>
      </c>
      <c r="J42" s="285">
        <v>2019</v>
      </c>
      <c r="K42" s="312">
        <v>3000000</v>
      </c>
    </row>
    <row r="43" spans="2:11" ht="16.5" customHeight="1">
      <c r="B43" s="294" t="s">
        <v>226</v>
      </c>
      <c r="C43" s="295" t="s">
        <v>321</v>
      </c>
      <c r="D43" s="295"/>
      <c r="E43" s="285">
        <v>2025</v>
      </c>
      <c r="F43" s="286" t="s">
        <v>854</v>
      </c>
      <c r="G43" s="306">
        <v>198854000</v>
      </c>
      <c r="J43" s="285">
        <v>2021</v>
      </c>
      <c r="K43" s="312">
        <v>8000000</v>
      </c>
    </row>
    <row r="44" spans="2:11" ht="16.5" customHeight="1">
      <c r="B44" s="294" t="s">
        <v>226</v>
      </c>
      <c r="C44" s="295" t="s">
        <v>525</v>
      </c>
      <c r="D44" s="295" t="s">
        <v>552</v>
      </c>
      <c r="E44" s="285">
        <v>2017</v>
      </c>
      <c r="F44" s="286" t="s">
        <v>257</v>
      </c>
      <c r="G44" s="306">
        <v>125000000</v>
      </c>
      <c r="J44" s="285">
        <v>2021</v>
      </c>
      <c r="K44" s="312">
        <v>3600000</v>
      </c>
    </row>
    <row r="45" spans="2:11" ht="16.5" customHeight="1">
      <c r="B45" s="294" t="s">
        <v>226</v>
      </c>
      <c r="C45" s="295" t="s">
        <v>525</v>
      </c>
      <c r="D45" s="295"/>
      <c r="E45" s="285">
        <v>2021</v>
      </c>
      <c r="F45" s="286" t="s">
        <v>257</v>
      </c>
      <c r="G45" s="306">
        <v>150000000</v>
      </c>
      <c r="J45" s="285">
        <v>2022</v>
      </c>
      <c r="K45" s="312">
        <v>10800000</v>
      </c>
    </row>
    <row r="46" spans="2:11" ht="16.5" customHeight="1">
      <c r="B46" s="294" t="s">
        <v>226</v>
      </c>
      <c r="C46" s="295" t="s">
        <v>525</v>
      </c>
      <c r="D46" s="295"/>
      <c r="E46" s="285">
        <v>2022</v>
      </c>
      <c r="F46" s="286" t="s">
        <v>257</v>
      </c>
      <c r="G46" s="306">
        <v>50000000</v>
      </c>
      <c r="J46" s="285">
        <v>2024</v>
      </c>
      <c r="K46" s="312">
        <v>9275000</v>
      </c>
    </row>
    <row r="47" spans="2:11" ht="16.5" customHeight="1">
      <c r="B47" s="294" t="s">
        <v>226</v>
      </c>
      <c r="C47" s="295" t="s">
        <v>525</v>
      </c>
      <c r="D47" s="295"/>
      <c r="E47" s="285">
        <v>2025</v>
      </c>
      <c r="F47" s="286" t="s">
        <v>854</v>
      </c>
      <c r="G47" s="306">
        <v>259799129</v>
      </c>
    </row>
    <row r="48" spans="2:11" ht="15" customHeight="1">
      <c r="B48" s="294" t="s">
        <v>227</v>
      </c>
      <c r="C48" s="295" t="s">
        <v>326</v>
      </c>
      <c r="D48" s="295" t="s">
        <v>553</v>
      </c>
      <c r="E48" s="285">
        <v>2017</v>
      </c>
      <c r="F48" s="286" t="s">
        <v>257</v>
      </c>
      <c r="G48" s="306">
        <v>100000000</v>
      </c>
      <c r="J48" s="285">
        <v>2021</v>
      </c>
      <c r="K48" s="312">
        <v>30354553</v>
      </c>
    </row>
    <row r="49" spans="2:12" ht="15" customHeight="1">
      <c r="B49" s="294" t="s">
        <v>227</v>
      </c>
      <c r="C49" s="295" t="s">
        <v>326</v>
      </c>
      <c r="D49" s="295"/>
      <c r="E49" s="285">
        <v>2019</v>
      </c>
      <c r="F49" s="286" t="s">
        <v>257</v>
      </c>
      <c r="G49" s="306">
        <v>50000000</v>
      </c>
    </row>
    <row r="50" spans="2:12" ht="15" customHeight="1">
      <c r="B50" s="294" t="s">
        <v>227</v>
      </c>
      <c r="C50" s="295" t="s">
        <v>326</v>
      </c>
      <c r="D50" s="295"/>
      <c r="E50" s="285">
        <v>2020</v>
      </c>
      <c r="F50" s="286" t="s">
        <v>257</v>
      </c>
      <c r="G50" s="306">
        <v>100000000</v>
      </c>
    </row>
    <row r="51" spans="2:12" ht="15" customHeight="1">
      <c r="B51" s="294" t="s">
        <v>227</v>
      </c>
      <c r="C51" s="295" t="s">
        <v>328</v>
      </c>
      <c r="D51" s="295" t="s">
        <v>554</v>
      </c>
      <c r="E51" s="285">
        <v>2020</v>
      </c>
      <c r="F51" s="286" t="s">
        <v>257</v>
      </c>
      <c r="G51" s="306">
        <v>132000000</v>
      </c>
      <c r="L51" s="298"/>
    </row>
    <row r="52" spans="2:12" ht="15" customHeight="1">
      <c r="B52" s="294" t="s">
        <v>227</v>
      </c>
      <c r="C52" s="295" t="s">
        <v>328</v>
      </c>
      <c r="D52" s="295"/>
      <c r="E52" s="285">
        <v>2025</v>
      </c>
      <c r="F52" s="286" t="s">
        <v>854</v>
      </c>
      <c r="G52" s="306">
        <v>159105000</v>
      </c>
    </row>
    <row r="53" spans="2:12" ht="15" customHeight="1">
      <c r="B53" s="294" t="s">
        <v>227</v>
      </c>
      <c r="C53" s="295" t="s">
        <v>330</v>
      </c>
      <c r="D53" s="295" t="s">
        <v>555</v>
      </c>
      <c r="E53" s="285">
        <v>2017</v>
      </c>
      <c r="F53" s="286" t="s">
        <v>257</v>
      </c>
      <c r="G53" s="306">
        <v>100000000</v>
      </c>
      <c r="J53" s="285">
        <v>2017</v>
      </c>
      <c r="K53" s="312">
        <v>1200000</v>
      </c>
    </row>
    <row r="54" spans="2:12" ht="15" customHeight="1">
      <c r="B54" s="294" t="s">
        <v>227</v>
      </c>
      <c r="C54" s="295" t="s">
        <v>330</v>
      </c>
      <c r="D54" s="295"/>
      <c r="E54" s="285">
        <v>2018</v>
      </c>
      <c r="F54" s="286" t="s">
        <v>257</v>
      </c>
      <c r="G54" s="306">
        <v>50000000</v>
      </c>
      <c r="J54" s="285">
        <v>2018</v>
      </c>
      <c r="K54" s="312">
        <v>3960000</v>
      </c>
    </row>
    <row r="55" spans="2:12" ht="15" customHeight="1">
      <c r="B55" s="294" t="s">
        <v>227</v>
      </c>
      <c r="C55" s="295" t="s">
        <v>330</v>
      </c>
      <c r="D55" s="295"/>
      <c r="E55" s="285">
        <v>2025</v>
      </c>
      <c r="F55" s="286" t="s">
        <v>854</v>
      </c>
      <c r="G55" s="306">
        <v>180340000</v>
      </c>
      <c r="J55" s="285">
        <v>2019</v>
      </c>
      <c r="K55" s="312">
        <v>6756000</v>
      </c>
    </row>
    <row r="56" spans="2:12" ht="15" customHeight="1">
      <c r="B56" s="294" t="s">
        <v>227</v>
      </c>
      <c r="C56" s="295" t="s">
        <v>330</v>
      </c>
      <c r="D56" s="295"/>
      <c r="J56" s="285">
        <v>2020</v>
      </c>
      <c r="K56" s="312">
        <v>7381500</v>
      </c>
    </row>
    <row r="57" spans="2:12" ht="15" customHeight="1">
      <c r="B57" s="294" t="s">
        <v>227</v>
      </c>
      <c r="C57" s="295" t="s">
        <v>330</v>
      </c>
      <c r="D57" s="295"/>
      <c r="J57" s="285">
        <v>2021</v>
      </c>
      <c r="K57" s="312">
        <v>5907000</v>
      </c>
    </row>
    <row r="58" spans="2:12" ht="15" customHeight="1">
      <c r="B58" s="294" t="s">
        <v>227</v>
      </c>
      <c r="C58" s="295" t="s">
        <v>330</v>
      </c>
      <c r="D58" s="295"/>
      <c r="J58" s="285">
        <v>2022</v>
      </c>
      <c r="K58" s="312">
        <v>5551500</v>
      </c>
    </row>
    <row r="59" spans="2:12" ht="15" customHeight="1">
      <c r="B59" s="294" t="s">
        <v>227</v>
      </c>
      <c r="C59" s="295" t="s">
        <v>332</v>
      </c>
      <c r="D59" s="295" t="s">
        <v>556</v>
      </c>
      <c r="E59" s="285">
        <v>2017</v>
      </c>
      <c r="F59" s="286" t="s">
        <v>257</v>
      </c>
      <c r="G59" s="306">
        <v>112047900</v>
      </c>
      <c r="J59" s="285">
        <v>2023</v>
      </c>
      <c r="K59" s="312">
        <v>744618.22</v>
      </c>
      <c r="L59" s="297"/>
    </row>
    <row r="60" spans="2:12" ht="15" customHeight="1">
      <c r="B60" s="294" t="s">
        <v>227</v>
      </c>
      <c r="C60" s="295" t="s">
        <v>332</v>
      </c>
      <c r="D60" s="295"/>
      <c r="E60" s="285">
        <v>2018</v>
      </c>
      <c r="F60" s="286" t="s">
        <v>257</v>
      </c>
      <c r="G60" s="306">
        <v>100000000</v>
      </c>
      <c r="L60" s="297"/>
    </row>
    <row r="61" spans="2:12" ht="15" customHeight="1">
      <c r="B61" s="294" t="s">
        <v>227</v>
      </c>
      <c r="C61" s="295" t="s">
        <v>332</v>
      </c>
      <c r="D61" s="295"/>
      <c r="E61" s="285">
        <v>2019</v>
      </c>
      <c r="F61" s="286" t="s">
        <v>257</v>
      </c>
      <c r="G61" s="306">
        <v>53178000</v>
      </c>
      <c r="L61" s="297"/>
    </row>
    <row r="62" spans="2:12" ht="15" customHeight="1">
      <c r="B62" s="294" t="s">
        <v>227</v>
      </c>
      <c r="C62" s="295" t="s">
        <v>332</v>
      </c>
      <c r="D62" s="295"/>
      <c r="E62" s="285">
        <v>2020</v>
      </c>
      <c r="F62" s="286" t="s">
        <v>257</v>
      </c>
      <c r="G62" s="306">
        <v>50747000</v>
      </c>
      <c r="L62" s="297"/>
    </row>
    <row r="63" spans="2:12" ht="15" customHeight="1">
      <c r="B63" s="294" t="s">
        <v>228</v>
      </c>
      <c r="C63" s="295" t="s">
        <v>641</v>
      </c>
      <c r="D63" s="295" t="s">
        <v>557</v>
      </c>
      <c r="E63" s="285">
        <v>2018</v>
      </c>
      <c r="F63" s="286" t="s">
        <v>257</v>
      </c>
      <c r="G63" s="306">
        <v>50700000</v>
      </c>
      <c r="J63" s="285">
        <v>2019</v>
      </c>
      <c r="K63" s="312">
        <v>7740000</v>
      </c>
    </row>
    <row r="64" spans="2:12" ht="15" customHeight="1">
      <c r="B64" s="294" t="s">
        <v>228</v>
      </c>
      <c r="C64" s="295" t="s">
        <v>641</v>
      </c>
      <c r="D64" s="295"/>
      <c r="E64" s="285">
        <v>2019</v>
      </c>
      <c r="F64" s="286" t="s">
        <v>257</v>
      </c>
      <c r="G64" s="306">
        <v>50000000</v>
      </c>
      <c r="J64" s="285">
        <v>2020</v>
      </c>
      <c r="K64" s="312">
        <v>10486000</v>
      </c>
    </row>
    <row r="65" spans="2:12" ht="15" customHeight="1">
      <c r="B65" s="294" t="s">
        <v>228</v>
      </c>
      <c r="C65" s="295" t="s">
        <v>641</v>
      </c>
      <c r="D65" s="295"/>
      <c r="E65" s="285">
        <v>2025</v>
      </c>
      <c r="F65" s="286" t="s">
        <v>854</v>
      </c>
      <c r="G65" s="306">
        <v>211576800</v>
      </c>
      <c r="J65" s="285">
        <v>2022</v>
      </c>
      <c r="K65" s="312">
        <v>10488750</v>
      </c>
    </row>
    <row r="66" spans="2:12" ht="15" customHeight="1">
      <c r="B66" s="294" t="s">
        <v>228</v>
      </c>
      <c r="C66" s="295" t="s">
        <v>642</v>
      </c>
      <c r="D66" s="295" t="s">
        <v>558</v>
      </c>
      <c r="E66" s="285">
        <v>2025</v>
      </c>
      <c r="F66" s="286" t="s">
        <v>854</v>
      </c>
      <c r="G66" s="306">
        <v>158067000</v>
      </c>
      <c r="L66" s="297"/>
    </row>
    <row r="67" spans="2:12" ht="15" customHeight="1">
      <c r="B67" s="294" t="s">
        <v>228</v>
      </c>
      <c r="C67" s="295" t="s">
        <v>339</v>
      </c>
      <c r="D67" s="295" t="s">
        <v>559</v>
      </c>
      <c r="E67" s="285">
        <v>2019</v>
      </c>
      <c r="F67" s="286" t="s">
        <v>257</v>
      </c>
      <c r="G67" s="306">
        <v>60096000</v>
      </c>
      <c r="J67" s="285">
        <v>2019</v>
      </c>
      <c r="K67" s="312">
        <v>700000</v>
      </c>
      <c r="L67" s="297" t="s">
        <v>781</v>
      </c>
    </row>
    <row r="68" spans="2:12" ht="15" customHeight="1">
      <c r="B68" s="294" t="s">
        <v>228</v>
      </c>
      <c r="C68" s="295" t="s">
        <v>339</v>
      </c>
      <c r="D68" s="295"/>
      <c r="E68" s="285">
        <v>2025</v>
      </c>
      <c r="F68" s="286" t="s">
        <v>854</v>
      </c>
      <c r="G68" s="306">
        <v>0</v>
      </c>
      <c r="H68" s="299"/>
      <c r="L68" s="297"/>
    </row>
    <row r="69" spans="2:12" ht="15" customHeight="1">
      <c r="B69" s="294" t="s">
        <v>228</v>
      </c>
      <c r="C69" s="295" t="s">
        <v>341</v>
      </c>
      <c r="D69" s="295" t="s">
        <v>560</v>
      </c>
      <c r="E69" s="285">
        <v>2017</v>
      </c>
      <c r="F69" s="286" t="s">
        <v>257</v>
      </c>
      <c r="G69" s="306">
        <v>50000000</v>
      </c>
      <c r="J69" s="285">
        <v>2022</v>
      </c>
      <c r="K69" s="312">
        <v>3230200</v>
      </c>
    </row>
    <row r="70" spans="2:12" ht="15" customHeight="1">
      <c r="B70" s="294" t="s">
        <v>228</v>
      </c>
      <c r="C70" s="295" t="s">
        <v>341</v>
      </c>
      <c r="D70" s="295"/>
      <c r="E70" s="285">
        <v>2018</v>
      </c>
      <c r="F70" s="286" t="s">
        <v>257</v>
      </c>
      <c r="G70" s="306">
        <v>62500000</v>
      </c>
      <c r="J70" s="285">
        <v>2023</v>
      </c>
      <c r="K70" s="312">
        <v>4288600</v>
      </c>
    </row>
    <row r="71" spans="2:12" ht="15" customHeight="1">
      <c r="B71" s="294" t="s">
        <v>228</v>
      </c>
      <c r="C71" s="295" t="s">
        <v>341</v>
      </c>
      <c r="D71" s="295"/>
      <c r="E71" s="285">
        <v>2025</v>
      </c>
      <c r="F71" s="286" t="s">
        <v>854</v>
      </c>
      <c r="G71" s="306">
        <v>165309600</v>
      </c>
    </row>
    <row r="72" spans="2:12" ht="15" customHeight="1">
      <c r="B72" s="294" t="s">
        <v>228</v>
      </c>
      <c r="C72" s="295" t="s">
        <v>643</v>
      </c>
      <c r="D72" s="295" t="s">
        <v>561</v>
      </c>
      <c r="E72" s="285">
        <v>2018</v>
      </c>
      <c r="F72" s="286" t="s">
        <v>257</v>
      </c>
      <c r="G72" s="306">
        <v>150000000</v>
      </c>
      <c r="J72" s="285">
        <v>2021</v>
      </c>
      <c r="K72" s="312">
        <v>8100000</v>
      </c>
    </row>
    <row r="73" spans="2:12" ht="15" customHeight="1">
      <c r="B73" s="294" t="s">
        <v>228</v>
      </c>
      <c r="C73" s="295" t="s">
        <v>643</v>
      </c>
      <c r="D73" s="295"/>
      <c r="E73" s="285">
        <v>2021</v>
      </c>
      <c r="F73" s="286" t="s">
        <v>257</v>
      </c>
      <c r="G73" s="306">
        <v>110664000</v>
      </c>
      <c r="J73" s="285">
        <v>2022</v>
      </c>
      <c r="K73" s="312">
        <v>1199500</v>
      </c>
    </row>
    <row r="74" spans="2:12" ht="15" customHeight="1">
      <c r="B74" s="294" t="s">
        <v>228</v>
      </c>
      <c r="C74" s="295" t="s">
        <v>643</v>
      </c>
      <c r="D74" s="295"/>
      <c r="E74" s="285">
        <v>2025</v>
      </c>
      <c r="F74" s="286" t="s">
        <v>854</v>
      </c>
      <c r="G74" s="306">
        <v>157355400</v>
      </c>
    </row>
    <row r="75" spans="2:12" ht="15" customHeight="1">
      <c r="B75" s="294" t="s">
        <v>228</v>
      </c>
      <c r="C75" s="295" t="s">
        <v>345</v>
      </c>
      <c r="D75" s="295" t="s">
        <v>562</v>
      </c>
      <c r="E75" s="285">
        <v>2017</v>
      </c>
      <c r="F75" s="286" t="s">
        <v>257</v>
      </c>
      <c r="G75" s="306">
        <v>64500000</v>
      </c>
      <c r="J75" s="285">
        <v>2918</v>
      </c>
      <c r="K75" s="312">
        <v>8000000</v>
      </c>
    </row>
    <row r="76" spans="2:12" ht="15" customHeight="1">
      <c r="B76" s="294" t="s">
        <v>228</v>
      </c>
      <c r="C76" s="295" t="s">
        <v>345</v>
      </c>
      <c r="D76" s="295"/>
      <c r="E76" s="285">
        <v>2018</v>
      </c>
      <c r="F76" s="286" t="s">
        <v>257</v>
      </c>
      <c r="G76" s="306">
        <v>71000000</v>
      </c>
      <c r="J76" s="285">
        <v>2022</v>
      </c>
      <c r="K76" s="312">
        <v>1180000</v>
      </c>
    </row>
    <row r="77" spans="2:12" ht="15" customHeight="1">
      <c r="B77" s="294" t="s">
        <v>228</v>
      </c>
      <c r="C77" s="295" t="s">
        <v>345</v>
      </c>
      <c r="D77" s="295"/>
      <c r="E77" s="285">
        <v>2025</v>
      </c>
      <c r="F77" s="286" t="s">
        <v>854</v>
      </c>
      <c r="G77" s="306">
        <v>172563000</v>
      </c>
    </row>
    <row r="78" spans="2:12" ht="15" customHeight="1">
      <c r="B78" s="294" t="s">
        <v>228</v>
      </c>
      <c r="C78" s="295" t="s">
        <v>347</v>
      </c>
      <c r="D78" s="295" t="s">
        <v>563</v>
      </c>
      <c r="E78" s="285">
        <v>2019</v>
      </c>
      <c r="F78" s="286" t="s">
        <v>257</v>
      </c>
      <c r="G78" s="306">
        <v>100000000</v>
      </c>
      <c r="J78" s="285">
        <v>2020</v>
      </c>
      <c r="K78" s="312">
        <v>1360247</v>
      </c>
    </row>
    <row r="79" spans="2:12" ht="15" customHeight="1">
      <c r="B79" s="294" t="s">
        <v>228</v>
      </c>
      <c r="C79" s="295" t="s">
        <v>347</v>
      </c>
      <c r="D79" s="295"/>
      <c r="E79" s="285">
        <v>2025</v>
      </c>
      <c r="F79" s="286" t="s">
        <v>854</v>
      </c>
      <c r="G79" s="306">
        <v>155520600</v>
      </c>
      <c r="J79" s="285">
        <v>2022</v>
      </c>
      <c r="K79" s="312">
        <v>1584197</v>
      </c>
    </row>
    <row r="80" spans="2:12" ht="15" customHeight="1">
      <c r="B80" s="294" t="s">
        <v>228</v>
      </c>
      <c r="C80" s="295" t="s">
        <v>520</v>
      </c>
      <c r="D80" s="295" t="s">
        <v>564</v>
      </c>
      <c r="E80" s="285">
        <v>2018</v>
      </c>
      <c r="F80" s="286" t="s">
        <v>257</v>
      </c>
      <c r="G80" s="306">
        <v>79000000</v>
      </c>
      <c r="J80" s="285">
        <v>2022</v>
      </c>
      <c r="K80" s="312">
        <v>1275587</v>
      </c>
    </row>
    <row r="81" spans="2:12" ht="15" customHeight="1">
      <c r="B81" s="294" t="s">
        <v>228</v>
      </c>
      <c r="C81" s="295" t="s">
        <v>520</v>
      </c>
      <c r="D81" s="295"/>
      <c r="E81" s="285">
        <v>2025</v>
      </c>
      <c r="F81" s="286" t="s">
        <v>854</v>
      </c>
      <c r="G81" s="306">
        <v>133212400</v>
      </c>
    </row>
    <row r="82" spans="2:12" ht="15" customHeight="1">
      <c r="B82" s="294" t="s">
        <v>228</v>
      </c>
      <c r="C82" s="295" t="s">
        <v>518</v>
      </c>
      <c r="D82" s="295" t="s">
        <v>565</v>
      </c>
      <c r="E82" s="285">
        <v>2017</v>
      </c>
      <c r="F82" s="286" t="s">
        <v>257</v>
      </c>
      <c r="G82" s="306">
        <v>50000000</v>
      </c>
      <c r="J82" s="285">
        <v>2020</v>
      </c>
      <c r="K82" s="312">
        <v>4000000</v>
      </c>
    </row>
    <row r="83" spans="2:12" ht="15" customHeight="1">
      <c r="B83" s="294" t="s">
        <v>228</v>
      </c>
      <c r="C83" s="295" t="s">
        <v>518</v>
      </c>
      <c r="D83" s="295"/>
      <c r="E83" s="285">
        <v>2019</v>
      </c>
      <c r="F83" s="286" t="s">
        <v>257</v>
      </c>
      <c r="G83" s="306">
        <v>50000000</v>
      </c>
      <c r="J83" s="285">
        <v>2022</v>
      </c>
      <c r="K83" s="312">
        <v>7000000</v>
      </c>
    </row>
    <row r="84" spans="2:12" ht="15" customHeight="1">
      <c r="B84" s="294" t="s">
        <v>228</v>
      </c>
      <c r="C84" s="295" t="s">
        <v>518</v>
      </c>
      <c r="D84" s="295"/>
      <c r="E84" s="285">
        <v>2020</v>
      </c>
      <c r="G84" s="306">
        <v>50000000</v>
      </c>
      <c r="J84" s="285">
        <v>2023</v>
      </c>
      <c r="K84" s="312">
        <v>7500000</v>
      </c>
    </row>
    <row r="85" spans="2:12" ht="15" customHeight="1">
      <c r="B85" s="294" t="s">
        <v>228</v>
      </c>
      <c r="C85" s="295" t="s">
        <v>518</v>
      </c>
      <c r="D85" s="295"/>
      <c r="E85" s="285">
        <v>2025</v>
      </c>
      <c r="F85" s="286" t="s">
        <v>854</v>
      </c>
      <c r="G85" s="306">
        <v>159990600</v>
      </c>
    </row>
    <row r="86" spans="2:12" ht="15" customHeight="1">
      <c r="B86" s="294" t="s">
        <v>228</v>
      </c>
      <c r="C86" s="295" t="s">
        <v>519</v>
      </c>
      <c r="D86" s="295" t="s">
        <v>566</v>
      </c>
      <c r="E86" s="285">
        <v>2017</v>
      </c>
      <c r="F86" s="286" t="s">
        <v>257</v>
      </c>
      <c r="G86" s="306">
        <v>65806702</v>
      </c>
    </row>
    <row r="87" spans="2:12" ht="15" customHeight="1">
      <c r="B87" s="294" t="s">
        <v>228</v>
      </c>
      <c r="C87" s="295" t="s">
        <v>519</v>
      </c>
      <c r="D87" s="295"/>
      <c r="E87" s="285">
        <v>2018</v>
      </c>
      <c r="F87" s="286" t="s">
        <v>257</v>
      </c>
      <c r="G87" s="306">
        <v>72927500</v>
      </c>
    </row>
    <row r="88" spans="2:12" ht="15" customHeight="1">
      <c r="B88" s="294" t="s">
        <v>228</v>
      </c>
      <c r="C88" s="295" t="s">
        <v>519</v>
      </c>
      <c r="D88" s="295"/>
      <c r="E88" s="285">
        <v>2025</v>
      </c>
      <c r="F88" s="286" t="s">
        <v>854</v>
      </c>
      <c r="G88" s="306">
        <v>139816000</v>
      </c>
    </row>
    <row r="89" spans="2:12" ht="15" customHeight="1">
      <c r="B89" s="294" t="s">
        <v>228</v>
      </c>
      <c r="C89" s="295" t="s">
        <v>355</v>
      </c>
      <c r="D89" s="295" t="s">
        <v>567</v>
      </c>
      <c r="E89" s="285">
        <v>2018</v>
      </c>
      <c r="F89" s="286" t="s">
        <v>257</v>
      </c>
      <c r="G89" s="306">
        <v>50000000</v>
      </c>
      <c r="J89" s="285">
        <v>2022</v>
      </c>
      <c r="K89" s="312">
        <v>2440485</v>
      </c>
    </row>
    <row r="90" spans="2:12" ht="15" customHeight="1">
      <c r="B90" s="294" t="s">
        <v>228</v>
      </c>
      <c r="C90" s="295" t="s">
        <v>355</v>
      </c>
      <c r="D90" s="295"/>
      <c r="E90" s="285">
        <v>2021</v>
      </c>
      <c r="F90" s="286" t="s">
        <v>257</v>
      </c>
      <c r="G90" s="306">
        <v>110664000</v>
      </c>
      <c r="J90" s="285">
        <v>2023</v>
      </c>
      <c r="K90" s="312">
        <v>223785</v>
      </c>
    </row>
    <row r="91" spans="2:12" ht="15" customHeight="1">
      <c r="B91" s="294" t="s">
        <v>228</v>
      </c>
      <c r="C91" s="295" t="s">
        <v>355</v>
      </c>
      <c r="D91" s="295"/>
      <c r="E91" s="285">
        <v>2025</v>
      </c>
      <c r="F91" s="286" t="s">
        <v>854</v>
      </c>
      <c r="G91" s="306">
        <v>211177800</v>
      </c>
    </row>
    <row r="92" spans="2:12" ht="15" customHeight="1">
      <c r="B92" s="294" t="s">
        <v>228</v>
      </c>
      <c r="C92" s="295" t="s">
        <v>357</v>
      </c>
      <c r="D92" s="295" t="s">
        <v>568</v>
      </c>
      <c r="E92" s="285">
        <v>2017</v>
      </c>
      <c r="F92" s="286" t="s">
        <v>257</v>
      </c>
      <c r="G92" s="306">
        <v>72352000</v>
      </c>
    </row>
    <row r="93" spans="2:12" ht="15" customHeight="1">
      <c r="B93" s="294" t="s">
        <v>228</v>
      </c>
      <c r="C93" s="295" t="s">
        <v>357</v>
      </c>
      <c r="D93" s="295"/>
      <c r="E93" s="285">
        <v>2025</v>
      </c>
      <c r="F93" s="286" t="s">
        <v>854</v>
      </c>
      <c r="G93" s="306">
        <v>139999000</v>
      </c>
    </row>
    <row r="94" spans="2:12" ht="15" customHeight="1">
      <c r="B94" s="294" t="s">
        <v>229</v>
      </c>
      <c r="C94" s="295" t="s">
        <v>359</v>
      </c>
      <c r="D94" s="295" t="s">
        <v>569</v>
      </c>
      <c r="E94" s="285">
        <v>2018</v>
      </c>
      <c r="F94" s="286" t="s">
        <v>257</v>
      </c>
      <c r="G94" s="306">
        <v>50000000</v>
      </c>
      <c r="L94" s="297" t="s">
        <v>781</v>
      </c>
    </row>
    <row r="95" spans="2:12" ht="15" customHeight="1">
      <c r="B95" s="294" t="s">
        <v>229</v>
      </c>
      <c r="C95" s="295" t="s">
        <v>359</v>
      </c>
      <c r="D95" s="295"/>
      <c r="E95" s="285">
        <v>2025</v>
      </c>
      <c r="F95" s="286" t="s">
        <v>854</v>
      </c>
      <c r="G95" s="306">
        <v>0</v>
      </c>
      <c r="H95" s="299"/>
      <c r="L95" s="297"/>
    </row>
    <row r="96" spans="2:12" ht="15" customHeight="1">
      <c r="B96" s="294" t="s">
        <v>229</v>
      </c>
      <c r="C96" s="295" t="s">
        <v>361</v>
      </c>
      <c r="D96" s="295" t="s">
        <v>570</v>
      </c>
      <c r="E96" s="285">
        <v>2017</v>
      </c>
      <c r="F96" s="286" t="s">
        <v>257</v>
      </c>
      <c r="G96" s="306">
        <v>40867800</v>
      </c>
    </row>
    <row r="97" spans="2:12" ht="15" customHeight="1">
      <c r="B97" s="294" t="s">
        <v>229</v>
      </c>
      <c r="C97" s="295" t="s">
        <v>361</v>
      </c>
      <c r="D97" s="295"/>
      <c r="E97" s="285">
        <v>2018</v>
      </c>
      <c r="F97" s="286" t="s">
        <v>257</v>
      </c>
      <c r="G97" s="306">
        <v>42435600</v>
      </c>
    </row>
    <row r="98" spans="2:12" ht="15" customHeight="1">
      <c r="B98" s="294" t="s">
        <v>229</v>
      </c>
      <c r="C98" s="295" t="s">
        <v>361</v>
      </c>
      <c r="D98" s="295"/>
      <c r="E98" s="285">
        <v>2025</v>
      </c>
      <c r="F98" s="286" t="s">
        <v>854</v>
      </c>
      <c r="G98" s="306">
        <v>234425800</v>
      </c>
    </row>
    <row r="99" spans="2:12" ht="15" customHeight="1">
      <c r="B99" s="294" t="s">
        <v>229</v>
      </c>
      <c r="C99" s="295" t="s">
        <v>363</v>
      </c>
      <c r="D99" s="295" t="s">
        <v>571</v>
      </c>
      <c r="E99" s="285">
        <v>2017</v>
      </c>
      <c r="F99" s="286" t="s">
        <v>257</v>
      </c>
      <c r="G99" s="306">
        <v>75000000</v>
      </c>
      <c r="J99" s="285">
        <v>2022</v>
      </c>
      <c r="K99" s="312">
        <v>2866500</v>
      </c>
    </row>
    <row r="100" spans="2:12" ht="15" customHeight="1">
      <c r="B100" s="294" t="s">
        <v>229</v>
      </c>
      <c r="C100" s="295" t="s">
        <v>363</v>
      </c>
      <c r="D100" s="295"/>
      <c r="E100" s="285">
        <v>2025</v>
      </c>
      <c r="F100" s="286" t="s">
        <v>854</v>
      </c>
      <c r="G100" s="306">
        <v>190800000</v>
      </c>
    </row>
    <row r="101" spans="2:12" ht="15" customHeight="1">
      <c r="B101" s="294" t="s">
        <v>229</v>
      </c>
      <c r="C101" s="295" t="s">
        <v>365</v>
      </c>
      <c r="D101" s="295" t="s">
        <v>572</v>
      </c>
      <c r="E101" s="285">
        <v>2018</v>
      </c>
      <c r="F101" s="286" t="s">
        <v>257</v>
      </c>
      <c r="G101" s="306">
        <v>43515000</v>
      </c>
      <c r="L101" s="297" t="s">
        <v>766</v>
      </c>
    </row>
    <row r="102" spans="2:12" ht="15" customHeight="1">
      <c r="B102" s="294" t="s">
        <v>229</v>
      </c>
      <c r="C102" s="295" t="s">
        <v>365</v>
      </c>
      <c r="D102" s="295"/>
      <c r="G102" s="306">
        <v>68000000</v>
      </c>
      <c r="L102" s="297"/>
    </row>
    <row r="103" spans="2:12" ht="15" customHeight="1">
      <c r="B103" s="294" t="s">
        <v>229</v>
      </c>
      <c r="C103" s="295" t="s">
        <v>366</v>
      </c>
      <c r="D103" s="295" t="s">
        <v>573</v>
      </c>
      <c r="E103" s="285">
        <v>2017</v>
      </c>
      <c r="F103" s="286" t="s">
        <v>257</v>
      </c>
      <c r="G103" s="306">
        <v>41697100</v>
      </c>
    </row>
    <row r="104" spans="2:12" ht="15" customHeight="1">
      <c r="B104" s="294" t="s">
        <v>229</v>
      </c>
      <c r="C104" s="295" t="s">
        <v>366</v>
      </c>
      <c r="D104" s="295"/>
      <c r="E104" s="285">
        <v>2025</v>
      </c>
      <c r="F104" s="286" t="s">
        <v>854</v>
      </c>
      <c r="G104" s="306">
        <v>202500000</v>
      </c>
    </row>
    <row r="105" spans="2:12" ht="15" customHeight="1">
      <c r="B105" s="294" t="s">
        <v>229</v>
      </c>
      <c r="C105" s="295" t="s">
        <v>368</v>
      </c>
      <c r="D105" s="295" t="s">
        <v>574</v>
      </c>
      <c r="E105" s="285">
        <v>2016</v>
      </c>
      <c r="F105" s="286" t="s">
        <v>257</v>
      </c>
      <c r="G105" s="306">
        <v>50000000</v>
      </c>
      <c r="J105" s="285">
        <v>2022</v>
      </c>
      <c r="K105" s="312">
        <v>102607</v>
      </c>
    </row>
    <row r="106" spans="2:12" ht="15" customHeight="1">
      <c r="B106" s="294" t="s">
        <v>229</v>
      </c>
      <c r="C106" s="295" t="s">
        <v>368</v>
      </c>
      <c r="D106" s="295"/>
      <c r="J106" s="285">
        <v>2023</v>
      </c>
      <c r="K106" s="312">
        <v>725250</v>
      </c>
    </row>
    <row r="107" spans="2:12" ht="15" customHeight="1">
      <c r="B107" s="294" t="s">
        <v>229</v>
      </c>
      <c r="C107" s="295" t="s">
        <v>368</v>
      </c>
      <c r="D107" s="295"/>
      <c r="E107" s="285">
        <v>2025</v>
      </c>
      <c r="F107" s="286" t="s">
        <v>854</v>
      </c>
      <c r="G107" s="306">
        <v>162400000</v>
      </c>
    </row>
    <row r="108" spans="2:12" ht="15" customHeight="1">
      <c r="B108" s="294" t="s">
        <v>230</v>
      </c>
      <c r="C108" s="295" t="s">
        <v>644</v>
      </c>
      <c r="D108" s="295" t="s">
        <v>575</v>
      </c>
      <c r="E108" s="285">
        <v>2017</v>
      </c>
      <c r="F108" s="286" t="s">
        <v>257</v>
      </c>
      <c r="G108" s="306">
        <v>43679500</v>
      </c>
    </row>
    <row r="109" spans="2:12" ht="15" customHeight="1">
      <c r="B109" s="294" t="s">
        <v>230</v>
      </c>
      <c r="C109" s="295" t="s">
        <v>644</v>
      </c>
      <c r="D109" s="295"/>
      <c r="E109" s="285">
        <v>2018</v>
      </c>
      <c r="G109" s="306">
        <v>82797800</v>
      </c>
    </row>
    <row r="110" spans="2:12" ht="15" customHeight="1">
      <c r="B110" s="294" t="s">
        <v>230</v>
      </c>
      <c r="C110" s="295" t="s">
        <v>644</v>
      </c>
      <c r="D110" s="295"/>
      <c r="E110" s="285">
        <v>2025</v>
      </c>
      <c r="F110" s="286" t="s">
        <v>854</v>
      </c>
      <c r="G110" s="306">
        <v>198655600</v>
      </c>
    </row>
    <row r="111" spans="2:12" ht="15" customHeight="1">
      <c r="B111" s="294" t="s">
        <v>230</v>
      </c>
      <c r="C111" s="295" t="s">
        <v>332</v>
      </c>
      <c r="D111" s="295" t="s">
        <v>576</v>
      </c>
      <c r="E111" s="285">
        <v>2025</v>
      </c>
      <c r="F111" s="286" t="s">
        <v>854</v>
      </c>
      <c r="G111" s="306">
        <v>187000000</v>
      </c>
      <c r="H111" s="300"/>
      <c r="L111" s="297"/>
    </row>
    <row r="112" spans="2:12" ht="15" customHeight="1">
      <c r="B112" s="294" t="s">
        <v>230</v>
      </c>
      <c r="C112" s="295" t="s">
        <v>373</v>
      </c>
      <c r="D112" s="295" t="s">
        <v>577</v>
      </c>
      <c r="E112" s="285">
        <v>2016</v>
      </c>
      <c r="F112" s="286" t="s">
        <v>257</v>
      </c>
      <c r="G112" s="306">
        <v>50000000</v>
      </c>
      <c r="L112" s="297" t="s">
        <v>781</v>
      </c>
    </row>
    <row r="113" spans="2:12" ht="15" customHeight="1">
      <c r="B113" s="294" t="s">
        <v>230</v>
      </c>
      <c r="C113" s="295" t="s">
        <v>645</v>
      </c>
      <c r="D113" s="295" t="s">
        <v>578</v>
      </c>
      <c r="E113" s="285">
        <v>2021</v>
      </c>
      <c r="F113" s="286" t="s">
        <v>257</v>
      </c>
      <c r="G113" s="306">
        <v>62500000</v>
      </c>
    </row>
    <row r="114" spans="2:12" ht="15" customHeight="1">
      <c r="B114" s="294" t="s">
        <v>230</v>
      </c>
      <c r="C114" s="295" t="s">
        <v>645</v>
      </c>
      <c r="D114" s="295"/>
      <c r="E114" s="285">
        <v>2025</v>
      </c>
      <c r="F114" s="286" t="s">
        <v>854</v>
      </c>
      <c r="G114" s="306">
        <v>237000000</v>
      </c>
    </row>
    <row r="115" spans="2:12" ht="15" customHeight="1">
      <c r="B115" s="294" t="s">
        <v>230</v>
      </c>
      <c r="C115" s="295" t="s">
        <v>646</v>
      </c>
      <c r="D115" s="295" t="s">
        <v>579</v>
      </c>
      <c r="E115" s="285">
        <v>2017</v>
      </c>
      <c r="F115" s="286" t="s">
        <v>790</v>
      </c>
      <c r="G115" s="306">
        <v>50000000</v>
      </c>
    </row>
    <row r="116" spans="2:12" ht="15" customHeight="1">
      <c r="B116" s="294" t="s">
        <v>230</v>
      </c>
      <c r="C116" s="295" t="s">
        <v>646</v>
      </c>
      <c r="D116" s="295"/>
      <c r="E116" s="285">
        <v>2025</v>
      </c>
      <c r="F116" s="286" t="s">
        <v>854</v>
      </c>
      <c r="G116" s="306">
        <v>173500000</v>
      </c>
    </row>
    <row r="117" spans="2:12" ht="15" customHeight="1">
      <c r="B117" s="294" t="s">
        <v>230</v>
      </c>
      <c r="C117" s="295" t="s">
        <v>379</v>
      </c>
      <c r="D117" s="295"/>
      <c r="E117" s="285">
        <v>2025</v>
      </c>
      <c r="F117" s="286" t="s">
        <v>854</v>
      </c>
      <c r="G117" s="306">
        <v>230000000</v>
      </c>
      <c r="L117" s="297"/>
    </row>
    <row r="118" spans="2:12" ht="15" customHeight="1">
      <c r="B118" s="294" t="s">
        <v>230</v>
      </c>
      <c r="C118" s="295" t="s">
        <v>527</v>
      </c>
      <c r="D118" s="295" t="s">
        <v>581</v>
      </c>
      <c r="E118" s="285">
        <v>2025</v>
      </c>
      <c r="F118" s="286" t="s">
        <v>854</v>
      </c>
      <c r="G118" s="306">
        <v>185000000</v>
      </c>
      <c r="L118" s="297" t="s">
        <v>772</v>
      </c>
    </row>
    <row r="119" spans="2:12" ht="15" customHeight="1">
      <c r="B119" s="294" t="s">
        <v>230</v>
      </c>
      <c r="C119" s="295" t="s">
        <v>383</v>
      </c>
      <c r="D119" s="295" t="s">
        <v>582</v>
      </c>
      <c r="E119" s="285">
        <v>2025</v>
      </c>
      <c r="F119" s="286" t="s">
        <v>854</v>
      </c>
      <c r="G119" s="306">
        <v>0</v>
      </c>
      <c r="H119" s="299"/>
      <c r="L119" s="297" t="s">
        <v>793</v>
      </c>
    </row>
    <row r="120" spans="2:12" ht="15" customHeight="1">
      <c r="B120" s="294" t="s">
        <v>230</v>
      </c>
      <c r="C120" s="295" t="s">
        <v>385</v>
      </c>
      <c r="D120" s="295" t="s">
        <v>583</v>
      </c>
      <c r="E120" s="285">
        <v>2017</v>
      </c>
      <c r="F120" s="286" t="s">
        <v>257</v>
      </c>
      <c r="G120" s="306">
        <v>109021300</v>
      </c>
    </row>
    <row r="121" spans="2:12" ht="15" customHeight="1">
      <c r="B121" s="294" t="s">
        <v>230</v>
      </c>
      <c r="C121" s="295" t="s">
        <v>385</v>
      </c>
      <c r="D121" s="295"/>
      <c r="E121" s="285">
        <v>2025</v>
      </c>
      <c r="F121" s="286" t="s">
        <v>854</v>
      </c>
      <c r="G121" s="306">
        <v>169500000</v>
      </c>
    </row>
    <row r="122" spans="2:12" ht="15" customHeight="1">
      <c r="B122" s="294" t="s">
        <v>230</v>
      </c>
      <c r="C122" s="295" t="s">
        <v>387</v>
      </c>
      <c r="D122" s="295" t="s">
        <v>584</v>
      </c>
      <c r="E122" s="285">
        <v>2019</v>
      </c>
      <c r="F122" s="286" t="s">
        <v>257</v>
      </c>
      <c r="G122" s="306">
        <v>75000000</v>
      </c>
    </row>
    <row r="123" spans="2:12" ht="15" customHeight="1">
      <c r="B123" s="294" t="s">
        <v>230</v>
      </c>
      <c r="C123" s="295" t="s">
        <v>387</v>
      </c>
      <c r="D123" s="295"/>
      <c r="E123" s="285">
        <v>2021</v>
      </c>
      <c r="F123" s="286" t="s">
        <v>257</v>
      </c>
      <c r="G123" s="306">
        <v>300000000</v>
      </c>
    </row>
    <row r="124" spans="2:12" ht="15" customHeight="1">
      <c r="B124" s="294" t="s">
        <v>230</v>
      </c>
      <c r="C124" s="295" t="s">
        <v>387</v>
      </c>
      <c r="D124" s="295"/>
      <c r="E124" s="285">
        <v>2025</v>
      </c>
      <c r="F124" s="286" t="s">
        <v>854</v>
      </c>
      <c r="G124" s="306">
        <v>216821000</v>
      </c>
    </row>
    <row r="125" spans="2:12" ht="15" customHeight="1">
      <c r="B125" s="294" t="s">
        <v>230</v>
      </c>
      <c r="C125" s="295" t="s">
        <v>389</v>
      </c>
      <c r="D125" s="295" t="s">
        <v>585</v>
      </c>
      <c r="E125" s="285">
        <v>2017</v>
      </c>
      <c r="F125" s="286" t="s">
        <v>257</v>
      </c>
      <c r="G125" s="306">
        <v>80000000</v>
      </c>
    </row>
    <row r="126" spans="2:12" ht="15" customHeight="1">
      <c r="B126" s="294" t="s">
        <v>230</v>
      </c>
      <c r="C126" s="295" t="s">
        <v>389</v>
      </c>
      <c r="D126" s="295"/>
      <c r="E126" s="285">
        <v>2018</v>
      </c>
      <c r="F126" s="286" t="s">
        <v>257</v>
      </c>
      <c r="G126" s="306">
        <v>50733000</v>
      </c>
    </row>
    <row r="127" spans="2:12" ht="15" customHeight="1">
      <c r="B127" s="294" t="s">
        <v>230</v>
      </c>
      <c r="C127" s="295" t="s">
        <v>389</v>
      </c>
      <c r="D127" s="295"/>
      <c r="E127" s="285">
        <v>2025</v>
      </c>
      <c r="F127" s="286" t="s">
        <v>854</v>
      </c>
      <c r="G127" s="306">
        <v>167000000</v>
      </c>
    </row>
    <row r="128" spans="2:12" ht="15" customHeight="1">
      <c r="B128" s="294" t="s">
        <v>230</v>
      </c>
      <c r="C128" s="295" t="s">
        <v>390</v>
      </c>
      <c r="D128" s="295" t="s">
        <v>586</v>
      </c>
      <c r="E128" s="285">
        <v>2016</v>
      </c>
      <c r="F128" s="286" t="s">
        <v>257</v>
      </c>
      <c r="G128" s="306">
        <v>50000000</v>
      </c>
      <c r="J128" s="285">
        <v>2022</v>
      </c>
      <c r="K128" s="312">
        <v>8400000</v>
      </c>
    </row>
    <row r="129" spans="2:12" ht="15" customHeight="1">
      <c r="B129" s="294" t="s">
        <v>230</v>
      </c>
      <c r="C129" s="295" t="s">
        <v>390</v>
      </c>
      <c r="D129" s="295"/>
      <c r="E129" s="285">
        <v>2021</v>
      </c>
      <c r="G129" s="306">
        <v>235000000</v>
      </c>
    </row>
    <row r="130" spans="2:12" ht="15" customHeight="1">
      <c r="B130" s="294" t="s">
        <v>230</v>
      </c>
      <c r="C130" s="295" t="s">
        <v>390</v>
      </c>
      <c r="D130" s="295"/>
      <c r="E130" s="285">
        <v>2025</v>
      </c>
      <c r="F130" s="286" t="s">
        <v>854</v>
      </c>
      <c r="G130" s="306">
        <v>177314500</v>
      </c>
    </row>
    <row r="131" spans="2:12" ht="15" customHeight="1">
      <c r="B131" s="294" t="s">
        <v>230</v>
      </c>
      <c r="C131" s="295" t="s">
        <v>392</v>
      </c>
      <c r="D131" s="295" t="s">
        <v>587</v>
      </c>
      <c r="E131" s="285">
        <v>2018</v>
      </c>
      <c r="F131" s="286" t="s">
        <v>257</v>
      </c>
      <c r="G131" s="306">
        <v>47325000</v>
      </c>
      <c r="J131" s="285">
        <v>2021</v>
      </c>
      <c r="K131" s="312">
        <v>22240600</v>
      </c>
    </row>
    <row r="132" spans="2:12" ht="15" customHeight="1">
      <c r="B132" s="294" t="s">
        <v>230</v>
      </c>
      <c r="C132" s="295" t="s">
        <v>392</v>
      </c>
      <c r="D132" s="295"/>
      <c r="E132" s="285">
        <v>2019</v>
      </c>
      <c r="F132" s="286" t="s">
        <v>257</v>
      </c>
      <c r="G132" s="306">
        <v>80000000</v>
      </c>
    </row>
    <row r="133" spans="2:12" ht="15" customHeight="1">
      <c r="B133" s="294" t="s">
        <v>230</v>
      </c>
      <c r="C133" s="295" t="s">
        <v>392</v>
      </c>
      <c r="D133" s="295"/>
      <c r="E133" s="285">
        <v>2025</v>
      </c>
      <c r="F133" s="286" t="s">
        <v>854</v>
      </c>
      <c r="G133" s="306">
        <v>212000000</v>
      </c>
    </row>
    <row r="134" spans="2:12" ht="15" customHeight="1">
      <c r="B134" s="294" t="s">
        <v>230</v>
      </c>
      <c r="C134" s="295" t="s">
        <v>394</v>
      </c>
      <c r="D134" s="295" t="s">
        <v>588</v>
      </c>
      <c r="E134" s="285">
        <v>2017</v>
      </c>
      <c r="F134" s="286" t="s">
        <v>257</v>
      </c>
      <c r="G134" s="306">
        <v>75000000</v>
      </c>
      <c r="J134" s="285">
        <v>2021</v>
      </c>
      <c r="K134" s="312">
        <v>6007153</v>
      </c>
    </row>
    <row r="135" spans="2:12" ht="15" customHeight="1">
      <c r="B135" s="294" t="s">
        <v>230</v>
      </c>
      <c r="C135" s="295" t="s">
        <v>394</v>
      </c>
      <c r="D135" s="295"/>
      <c r="E135" s="285">
        <v>2018</v>
      </c>
      <c r="F135" s="286" t="s">
        <v>257</v>
      </c>
      <c r="G135" s="306">
        <v>100000000</v>
      </c>
    </row>
    <row r="136" spans="2:12" ht="15" customHeight="1">
      <c r="B136" s="294" t="s">
        <v>230</v>
      </c>
      <c r="C136" s="295" t="s">
        <v>394</v>
      </c>
      <c r="D136" s="295"/>
      <c r="E136" s="285">
        <v>2025</v>
      </c>
      <c r="F136" s="286" t="s">
        <v>854</v>
      </c>
      <c r="G136" s="306">
        <v>167000000</v>
      </c>
    </row>
    <row r="137" spans="2:12" ht="15" customHeight="1">
      <c r="B137" s="294" t="s">
        <v>230</v>
      </c>
      <c r="C137" s="295" t="s">
        <v>396</v>
      </c>
      <c r="D137" s="295" t="s">
        <v>589</v>
      </c>
      <c r="E137" s="285" t="s">
        <v>691</v>
      </c>
      <c r="F137" s="286" t="s">
        <v>736</v>
      </c>
      <c r="G137" s="306">
        <v>0</v>
      </c>
      <c r="H137" s="299"/>
      <c r="J137" s="285">
        <v>2021</v>
      </c>
      <c r="K137" s="312">
        <v>2007300</v>
      </c>
    </row>
    <row r="138" spans="2:12" ht="15" customHeight="1">
      <c r="B138" s="294" t="s">
        <v>230</v>
      </c>
      <c r="C138" s="295" t="s">
        <v>396</v>
      </c>
      <c r="D138" s="295"/>
      <c r="E138" s="285">
        <v>2025</v>
      </c>
      <c r="F138" s="286" t="s">
        <v>854</v>
      </c>
      <c r="G138" s="306">
        <v>166000000</v>
      </c>
    </row>
    <row r="139" spans="2:12" ht="15" customHeight="1">
      <c r="B139" s="294" t="s">
        <v>230</v>
      </c>
      <c r="C139" s="295" t="s">
        <v>398</v>
      </c>
      <c r="D139" s="295" t="s">
        <v>590</v>
      </c>
      <c r="E139" s="285" t="s">
        <v>691</v>
      </c>
      <c r="F139" s="285" t="s">
        <v>691</v>
      </c>
      <c r="G139" s="309">
        <v>0</v>
      </c>
      <c r="H139" s="299"/>
      <c r="I139" s="309"/>
      <c r="J139" s="285" t="s">
        <v>691</v>
      </c>
      <c r="K139" s="309">
        <v>0</v>
      </c>
      <c r="L139" s="297" t="s">
        <v>804</v>
      </c>
    </row>
    <row r="140" spans="2:12" ht="15" customHeight="1">
      <c r="B140" s="294" t="s">
        <v>230</v>
      </c>
      <c r="C140" s="295" t="s">
        <v>399</v>
      </c>
      <c r="D140" s="295" t="s">
        <v>591</v>
      </c>
      <c r="E140" s="285">
        <v>2017</v>
      </c>
      <c r="F140" s="286" t="s">
        <v>257</v>
      </c>
      <c r="G140" s="306">
        <v>41765000</v>
      </c>
    </row>
    <row r="141" spans="2:12" ht="15" customHeight="1">
      <c r="B141" s="294" t="s">
        <v>230</v>
      </c>
      <c r="C141" s="295" t="s">
        <v>399</v>
      </c>
      <c r="D141" s="295"/>
      <c r="E141" s="285">
        <v>2025</v>
      </c>
      <c r="F141" s="286" t="s">
        <v>854</v>
      </c>
      <c r="G141" s="306">
        <v>158000000</v>
      </c>
    </row>
    <row r="142" spans="2:12" ht="15" customHeight="1">
      <c r="B142" s="294" t="s">
        <v>231</v>
      </c>
      <c r="C142" s="295" t="s">
        <v>353</v>
      </c>
      <c r="D142" s="295" t="s">
        <v>592</v>
      </c>
      <c r="E142" s="285">
        <v>2017</v>
      </c>
      <c r="F142" s="286" t="s">
        <v>257</v>
      </c>
      <c r="G142" s="306">
        <v>75000000</v>
      </c>
      <c r="J142" s="285">
        <v>2017</v>
      </c>
      <c r="K142" s="312">
        <v>1105000</v>
      </c>
      <c r="L142" s="297" t="s">
        <v>766</v>
      </c>
    </row>
    <row r="143" spans="2:12" ht="15" customHeight="1">
      <c r="B143" s="294" t="s">
        <v>231</v>
      </c>
      <c r="C143" s="295" t="s">
        <v>353</v>
      </c>
      <c r="D143" s="295"/>
      <c r="E143" s="285">
        <v>2020</v>
      </c>
      <c r="F143" s="286" t="s">
        <v>257</v>
      </c>
      <c r="G143" s="306">
        <v>200000000</v>
      </c>
      <c r="J143" s="285">
        <v>2021</v>
      </c>
      <c r="K143" s="312">
        <v>1703690</v>
      </c>
      <c r="L143" s="297"/>
    </row>
    <row r="144" spans="2:12" ht="15" customHeight="1">
      <c r="B144" s="294" t="s">
        <v>231</v>
      </c>
      <c r="C144" s="295" t="s">
        <v>647</v>
      </c>
      <c r="D144" s="295" t="s">
        <v>593</v>
      </c>
      <c r="E144" s="285">
        <v>2017</v>
      </c>
      <c r="F144" s="286" t="s">
        <v>257</v>
      </c>
      <c r="G144" s="306">
        <v>100000000</v>
      </c>
    </row>
    <row r="145" spans="2:11" ht="15" customHeight="1">
      <c r="B145" s="294" t="s">
        <v>231</v>
      </c>
      <c r="C145" s="295" t="s">
        <v>647</v>
      </c>
      <c r="D145" s="295"/>
      <c r="E145" s="285">
        <v>2025</v>
      </c>
      <c r="F145" s="286" t="s">
        <v>854</v>
      </c>
      <c r="G145" s="306">
        <v>198090000</v>
      </c>
    </row>
    <row r="146" spans="2:11" ht="15" customHeight="1">
      <c r="B146" s="294" t="s">
        <v>231</v>
      </c>
      <c r="C146" s="295" t="s">
        <v>404</v>
      </c>
      <c r="D146" s="295"/>
      <c r="E146" s="285">
        <v>2025</v>
      </c>
      <c r="F146" s="286" t="s">
        <v>854</v>
      </c>
      <c r="G146" s="306">
        <v>177880000</v>
      </c>
    </row>
    <row r="147" spans="2:11" ht="15" customHeight="1">
      <c r="B147" s="294" t="s">
        <v>231</v>
      </c>
      <c r="C147" s="295" t="s">
        <v>648</v>
      </c>
      <c r="D147" s="295" t="s">
        <v>595</v>
      </c>
      <c r="E147" s="285">
        <v>2016</v>
      </c>
      <c r="F147" s="286" t="s">
        <v>257</v>
      </c>
      <c r="G147" s="306">
        <v>32875000</v>
      </c>
      <c r="J147" s="285">
        <v>2018</v>
      </c>
      <c r="K147" s="312">
        <v>2323920</v>
      </c>
    </row>
    <row r="148" spans="2:11" ht="15" customHeight="1">
      <c r="B148" s="294" t="s">
        <v>231</v>
      </c>
      <c r="C148" s="295" t="s">
        <v>648</v>
      </c>
      <c r="D148" s="295"/>
      <c r="E148" s="285">
        <v>2017</v>
      </c>
      <c r="F148" s="286" t="s">
        <v>257</v>
      </c>
      <c r="G148" s="306">
        <v>100228000</v>
      </c>
      <c r="J148" s="285">
        <v>2019</v>
      </c>
      <c r="K148" s="312">
        <v>4000000</v>
      </c>
    </row>
    <row r="149" spans="2:11" ht="15" customHeight="1">
      <c r="B149" s="294" t="s">
        <v>231</v>
      </c>
      <c r="C149" s="295" t="s">
        <v>648</v>
      </c>
      <c r="D149" s="295"/>
      <c r="E149" s="285">
        <v>2018</v>
      </c>
      <c r="F149" s="286" t="s">
        <v>257</v>
      </c>
      <c r="G149" s="306">
        <v>50593500</v>
      </c>
      <c r="J149" s="285">
        <v>2020</v>
      </c>
      <c r="K149" s="312">
        <v>3394000</v>
      </c>
    </row>
    <row r="150" spans="2:11" ht="15" customHeight="1">
      <c r="B150" s="294" t="s">
        <v>231</v>
      </c>
      <c r="C150" s="295" t="s">
        <v>648</v>
      </c>
      <c r="D150" s="295"/>
      <c r="E150" s="285">
        <v>2020</v>
      </c>
      <c r="F150" s="286" t="s">
        <v>257</v>
      </c>
      <c r="G150" s="306">
        <v>100000000</v>
      </c>
      <c r="J150" s="285">
        <v>2021</v>
      </c>
      <c r="K150" s="312">
        <v>3894000</v>
      </c>
    </row>
    <row r="151" spans="2:11" ht="15" customHeight="1">
      <c r="B151" s="294" t="s">
        <v>231</v>
      </c>
      <c r="C151" s="295" t="s">
        <v>648</v>
      </c>
      <c r="D151" s="295"/>
      <c r="F151" s="286" t="s">
        <v>751</v>
      </c>
      <c r="G151" s="306">
        <v>50000000</v>
      </c>
      <c r="J151" s="285">
        <v>2022</v>
      </c>
      <c r="K151" s="312">
        <v>10184500</v>
      </c>
    </row>
    <row r="152" spans="2:11" ht="15" customHeight="1">
      <c r="B152" s="294" t="s">
        <v>231</v>
      </c>
      <c r="C152" s="295" t="s">
        <v>648</v>
      </c>
      <c r="D152" s="295"/>
      <c r="E152" s="285">
        <v>2025</v>
      </c>
      <c r="F152" s="286" t="s">
        <v>854</v>
      </c>
      <c r="G152" s="306">
        <v>216410000</v>
      </c>
      <c r="J152" s="285">
        <v>2023</v>
      </c>
      <c r="K152" s="312">
        <v>8378000</v>
      </c>
    </row>
    <row r="153" spans="2:11" ht="15" customHeight="1">
      <c r="B153" s="294" t="s">
        <v>231</v>
      </c>
      <c r="C153" s="295" t="s">
        <v>407</v>
      </c>
      <c r="D153" s="295" t="s">
        <v>596</v>
      </c>
      <c r="E153" s="285">
        <v>2021</v>
      </c>
      <c r="F153" s="286" t="s">
        <v>751</v>
      </c>
      <c r="G153" s="306">
        <v>100000000</v>
      </c>
      <c r="J153" s="285">
        <v>2022</v>
      </c>
      <c r="K153" s="312">
        <v>528000</v>
      </c>
    </row>
    <row r="154" spans="2:11" ht="15" customHeight="1">
      <c r="B154" s="294" t="s">
        <v>231</v>
      </c>
      <c r="C154" s="295" t="s">
        <v>407</v>
      </c>
      <c r="D154" s="295"/>
      <c r="E154" s="285">
        <v>2025</v>
      </c>
      <c r="F154" s="286" t="s">
        <v>854</v>
      </c>
      <c r="G154" s="306">
        <v>216042600</v>
      </c>
    </row>
    <row r="155" spans="2:11" ht="15" customHeight="1">
      <c r="B155" s="294" t="s">
        <v>231</v>
      </c>
      <c r="C155" s="295" t="s">
        <v>409</v>
      </c>
      <c r="D155" s="295" t="s">
        <v>597</v>
      </c>
      <c r="E155" s="285">
        <v>2016</v>
      </c>
      <c r="G155" s="306">
        <v>3800000</v>
      </c>
    </row>
    <row r="156" spans="2:11" ht="15" customHeight="1">
      <c r="B156" s="294" t="s">
        <v>231</v>
      </c>
      <c r="C156" s="295" t="s">
        <v>409</v>
      </c>
      <c r="D156" s="295"/>
      <c r="E156" s="285">
        <v>2017</v>
      </c>
      <c r="G156" s="306">
        <v>155881800</v>
      </c>
    </row>
    <row r="157" spans="2:11" ht="15" customHeight="1">
      <c r="B157" s="294" t="s">
        <v>231</v>
      </c>
      <c r="C157" s="295" t="s">
        <v>409</v>
      </c>
      <c r="D157" s="295"/>
      <c r="F157" s="286" t="s">
        <v>810</v>
      </c>
      <c r="G157" s="306">
        <v>50000000</v>
      </c>
    </row>
    <row r="158" spans="2:11" ht="15" customHeight="1">
      <c r="B158" s="294" t="s">
        <v>231</v>
      </c>
      <c r="C158" s="295" t="s">
        <v>409</v>
      </c>
      <c r="D158" s="295"/>
      <c r="E158" s="285">
        <v>2025</v>
      </c>
      <c r="F158" s="286" t="s">
        <v>854</v>
      </c>
      <c r="G158" s="306">
        <v>216042600</v>
      </c>
    </row>
    <row r="159" spans="2:11" ht="15" customHeight="1">
      <c r="B159" s="294" t="s">
        <v>231</v>
      </c>
      <c r="C159" s="295" t="s">
        <v>411</v>
      </c>
      <c r="D159" s="295" t="s">
        <v>598</v>
      </c>
      <c r="E159" s="285">
        <v>2018</v>
      </c>
      <c r="F159" s="286" t="s">
        <v>257</v>
      </c>
      <c r="G159" s="306">
        <v>206076000</v>
      </c>
      <c r="J159" s="285">
        <v>2018</v>
      </c>
      <c r="K159" s="312">
        <v>7856850</v>
      </c>
    </row>
    <row r="160" spans="2:11" ht="15" customHeight="1">
      <c r="B160" s="294" t="s">
        <v>231</v>
      </c>
      <c r="C160" s="295" t="s">
        <v>411</v>
      </c>
      <c r="D160" s="295"/>
      <c r="E160" s="285">
        <v>2019</v>
      </c>
      <c r="F160" s="286" t="s">
        <v>257</v>
      </c>
      <c r="G160" s="306">
        <v>156149717</v>
      </c>
      <c r="J160" s="285">
        <v>2019</v>
      </c>
      <c r="K160" s="312">
        <v>8167700</v>
      </c>
    </row>
    <row r="161" spans="2:12" ht="15" customHeight="1">
      <c r="B161" s="294" t="s">
        <v>231</v>
      </c>
      <c r="C161" s="295" t="s">
        <v>411</v>
      </c>
      <c r="D161" s="295"/>
      <c r="E161" s="285">
        <v>2021</v>
      </c>
      <c r="F161" s="286" t="s">
        <v>257</v>
      </c>
      <c r="G161" s="306">
        <v>30000000</v>
      </c>
      <c r="J161" s="285">
        <v>2020</v>
      </c>
      <c r="K161" s="312">
        <v>4138175</v>
      </c>
      <c r="L161" s="286" t="s">
        <v>812</v>
      </c>
    </row>
    <row r="162" spans="2:12" ht="15" customHeight="1">
      <c r="B162" s="294" t="s">
        <v>231</v>
      </c>
      <c r="C162" s="295" t="s">
        <v>411</v>
      </c>
      <c r="D162" s="295"/>
      <c r="E162" s="285">
        <v>2025</v>
      </c>
      <c r="F162" s="286" t="s">
        <v>854</v>
      </c>
      <c r="G162" s="306">
        <v>166875000</v>
      </c>
      <c r="J162" s="285">
        <v>2021</v>
      </c>
      <c r="K162" s="312">
        <v>6500000</v>
      </c>
    </row>
    <row r="163" spans="2:12" ht="15" customHeight="1">
      <c r="B163" s="294" t="s">
        <v>231</v>
      </c>
      <c r="C163" s="295" t="s">
        <v>411</v>
      </c>
      <c r="D163" s="295"/>
      <c r="J163" s="285">
        <v>2022</v>
      </c>
      <c r="K163" s="312">
        <v>630000</v>
      </c>
    </row>
    <row r="164" spans="2:12" ht="15" customHeight="1">
      <c r="B164" s="294" t="s">
        <v>231</v>
      </c>
      <c r="C164" s="295" t="s">
        <v>411</v>
      </c>
      <c r="D164" s="295"/>
      <c r="J164" s="285">
        <v>2023</v>
      </c>
      <c r="K164" s="312">
        <v>2540000</v>
      </c>
    </row>
    <row r="165" spans="2:12" ht="15" customHeight="1">
      <c r="B165" s="294" t="s">
        <v>231</v>
      </c>
      <c r="C165" s="295" t="s">
        <v>413</v>
      </c>
      <c r="D165" s="295" t="s">
        <v>599</v>
      </c>
      <c r="E165" s="285">
        <v>2017</v>
      </c>
      <c r="F165" s="286" t="s">
        <v>257</v>
      </c>
      <c r="G165" s="306">
        <v>150000000</v>
      </c>
      <c r="J165" s="285">
        <v>2019</v>
      </c>
      <c r="K165" s="312">
        <v>11235000</v>
      </c>
    </row>
    <row r="166" spans="2:12" ht="15" customHeight="1">
      <c r="B166" s="294" t="s">
        <v>231</v>
      </c>
      <c r="C166" s="295" t="s">
        <v>413</v>
      </c>
      <c r="D166" s="295"/>
      <c r="E166" s="285">
        <v>2018</v>
      </c>
      <c r="F166" s="286" t="s">
        <v>257</v>
      </c>
      <c r="G166" s="306">
        <v>150000000</v>
      </c>
      <c r="J166" s="285">
        <v>2020</v>
      </c>
      <c r="K166" s="312">
        <v>9280000</v>
      </c>
    </row>
    <row r="167" spans="2:12" ht="15" customHeight="1">
      <c r="B167" s="294" t="s">
        <v>231</v>
      </c>
      <c r="C167" s="295" t="s">
        <v>413</v>
      </c>
      <c r="D167" s="295"/>
      <c r="E167" s="285">
        <v>2025</v>
      </c>
      <c r="F167" s="286" t="s">
        <v>854</v>
      </c>
      <c r="G167" s="306">
        <v>217475000</v>
      </c>
      <c r="J167" s="285">
        <v>2021</v>
      </c>
      <c r="K167" s="312">
        <v>16000000</v>
      </c>
    </row>
    <row r="168" spans="2:12" ht="15" customHeight="1">
      <c r="B168" s="294" t="s">
        <v>231</v>
      </c>
      <c r="C168" s="295" t="s">
        <v>413</v>
      </c>
      <c r="D168" s="295"/>
      <c r="J168" s="285">
        <v>2022</v>
      </c>
      <c r="K168" s="312">
        <v>2931375</v>
      </c>
    </row>
    <row r="169" spans="2:12" ht="15" customHeight="1">
      <c r="B169" s="294" t="s">
        <v>231</v>
      </c>
      <c r="C169" s="295" t="s">
        <v>413</v>
      </c>
      <c r="D169" s="295"/>
      <c r="J169" s="285">
        <v>2023</v>
      </c>
      <c r="K169" s="312">
        <v>673000</v>
      </c>
    </row>
    <row r="170" spans="2:12" ht="15" customHeight="1">
      <c r="B170" s="294" t="s">
        <v>231</v>
      </c>
      <c r="C170" s="295" t="s">
        <v>521</v>
      </c>
      <c r="D170" s="295" t="s">
        <v>600</v>
      </c>
      <c r="E170" s="285">
        <v>2017</v>
      </c>
      <c r="F170" s="286" t="s">
        <v>257</v>
      </c>
      <c r="G170" s="306">
        <v>70000000</v>
      </c>
      <c r="J170" s="285">
        <v>2019</v>
      </c>
      <c r="K170" s="312">
        <v>3720000</v>
      </c>
    </row>
    <row r="171" spans="2:12" ht="15" customHeight="1">
      <c r="B171" s="294" t="s">
        <v>231</v>
      </c>
      <c r="C171" s="295" t="s">
        <v>521</v>
      </c>
      <c r="D171" s="295"/>
      <c r="E171" s="285">
        <v>2018</v>
      </c>
      <c r="F171" s="286" t="s">
        <v>257</v>
      </c>
      <c r="G171" s="306">
        <v>150000000</v>
      </c>
      <c r="J171" s="285">
        <v>2020</v>
      </c>
      <c r="K171" s="312">
        <v>3226000</v>
      </c>
    </row>
    <row r="172" spans="2:12" ht="15" customHeight="1">
      <c r="B172" s="294" t="s">
        <v>231</v>
      </c>
      <c r="C172" s="295" t="s">
        <v>521</v>
      </c>
      <c r="D172" s="295"/>
      <c r="E172" s="285">
        <v>2018</v>
      </c>
      <c r="F172" s="286" t="s">
        <v>257</v>
      </c>
      <c r="G172" s="306">
        <v>50000000</v>
      </c>
      <c r="J172" s="285">
        <v>2021</v>
      </c>
      <c r="K172" s="312">
        <v>2656000</v>
      </c>
    </row>
    <row r="173" spans="2:12" ht="15" customHeight="1">
      <c r="B173" s="294" t="s">
        <v>231</v>
      </c>
      <c r="C173" s="295" t="s">
        <v>521</v>
      </c>
      <c r="D173" s="295"/>
      <c r="E173" s="285">
        <v>2020</v>
      </c>
      <c r="F173" s="286" t="s">
        <v>257</v>
      </c>
      <c r="G173" s="306">
        <v>99455000</v>
      </c>
      <c r="J173" s="285">
        <v>2023</v>
      </c>
      <c r="K173" s="312">
        <v>1803000</v>
      </c>
    </row>
    <row r="174" spans="2:12" ht="15" customHeight="1">
      <c r="B174" s="294" t="s">
        <v>231</v>
      </c>
      <c r="C174" s="295" t="s">
        <v>521</v>
      </c>
      <c r="D174" s="295"/>
      <c r="E174" s="285">
        <v>2025</v>
      </c>
      <c r="F174" s="286" t="s">
        <v>854</v>
      </c>
      <c r="G174" s="306">
        <v>207577000</v>
      </c>
      <c r="J174" s="285">
        <v>2024</v>
      </c>
      <c r="K174" s="312">
        <v>1537200</v>
      </c>
    </row>
    <row r="175" spans="2:12" ht="15" customHeight="1">
      <c r="B175" s="294" t="s">
        <v>231</v>
      </c>
      <c r="C175" s="295" t="s">
        <v>417</v>
      </c>
      <c r="D175" s="295" t="s">
        <v>601</v>
      </c>
      <c r="E175" s="285">
        <v>2017</v>
      </c>
      <c r="F175" s="286" t="s">
        <v>257</v>
      </c>
      <c r="G175" s="306">
        <v>100000000</v>
      </c>
      <c r="J175" s="285">
        <v>2022</v>
      </c>
      <c r="K175" s="312">
        <v>2008260</v>
      </c>
    </row>
    <row r="176" spans="2:12" ht="15" customHeight="1">
      <c r="B176" s="294" t="s">
        <v>231</v>
      </c>
      <c r="C176" s="295" t="s">
        <v>417</v>
      </c>
      <c r="D176" s="295"/>
      <c r="E176" s="285">
        <v>2018</v>
      </c>
      <c r="F176" s="286" t="s">
        <v>257</v>
      </c>
      <c r="G176" s="306">
        <v>78000000</v>
      </c>
      <c r="J176" s="285">
        <v>2023</v>
      </c>
      <c r="K176" s="312">
        <v>2455800</v>
      </c>
    </row>
    <row r="177" spans="2:12" ht="15" customHeight="1">
      <c r="B177" s="294" t="s">
        <v>231</v>
      </c>
      <c r="C177" s="295" t="s">
        <v>417</v>
      </c>
      <c r="D177" s="295"/>
      <c r="E177" s="285">
        <v>2018</v>
      </c>
      <c r="F177" s="286" t="s">
        <v>816</v>
      </c>
      <c r="G177" s="306">
        <v>60000000</v>
      </c>
      <c r="J177" s="285">
        <v>2024</v>
      </c>
      <c r="K177" s="312">
        <v>2549900</v>
      </c>
    </row>
    <row r="178" spans="2:12" ht="15" customHeight="1">
      <c r="B178" s="294" t="s">
        <v>231</v>
      </c>
      <c r="C178" s="295" t="s">
        <v>417</v>
      </c>
      <c r="D178" s="295"/>
      <c r="E178" s="285">
        <v>2019</v>
      </c>
      <c r="F178" s="286" t="s">
        <v>816</v>
      </c>
      <c r="G178" s="306">
        <v>60000000</v>
      </c>
    </row>
    <row r="179" spans="2:12" ht="15" customHeight="1">
      <c r="B179" s="294" t="s">
        <v>231</v>
      </c>
      <c r="C179" s="295" t="s">
        <v>417</v>
      </c>
      <c r="D179" s="295"/>
      <c r="E179" s="285">
        <v>2025</v>
      </c>
      <c r="F179" s="286" t="s">
        <v>854</v>
      </c>
      <c r="G179" s="306">
        <v>194500000</v>
      </c>
    </row>
    <row r="180" spans="2:12" ht="15" customHeight="1">
      <c r="B180" s="294" t="s">
        <v>231</v>
      </c>
      <c r="C180" s="295" t="s">
        <v>523</v>
      </c>
      <c r="D180" s="295" t="s">
        <v>602</v>
      </c>
      <c r="E180" s="285">
        <v>2017</v>
      </c>
      <c r="F180" s="286" t="s">
        <v>257</v>
      </c>
      <c r="G180" s="306">
        <v>100000000</v>
      </c>
      <c r="J180" s="285">
        <v>2020</v>
      </c>
      <c r="K180" s="312">
        <v>4000000</v>
      </c>
    </row>
    <row r="181" spans="2:12" ht="15" customHeight="1">
      <c r="B181" s="294" t="s">
        <v>231</v>
      </c>
      <c r="C181" s="295" t="s">
        <v>523</v>
      </c>
      <c r="D181" s="295"/>
      <c r="E181" s="285">
        <v>2019</v>
      </c>
      <c r="F181" s="286" t="s">
        <v>257</v>
      </c>
      <c r="G181" s="306">
        <v>200000000</v>
      </c>
      <c r="J181" s="285">
        <v>2021</v>
      </c>
      <c r="K181" s="312">
        <v>6207700</v>
      </c>
    </row>
    <row r="182" spans="2:12" ht="15" customHeight="1">
      <c r="B182" s="294" t="s">
        <v>231</v>
      </c>
      <c r="C182" s="295" t="s">
        <v>523</v>
      </c>
      <c r="D182" s="295"/>
      <c r="J182" s="285">
        <v>2023</v>
      </c>
      <c r="K182" s="312">
        <v>8378000</v>
      </c>
    </row>
    <row r="183" spans="2:12" ht="15" customHeight="1">
      <c r="B183" s="294" t="s">
        <v>231</v>
      </c>
      <c r="C183" s="295" t="s">
        <v>523</v>
      </c>
      <c r="D183" s="295"/>
      <c r="E183" s="285">
        <v>2025</v>
      </c>
      <c r="F183" s="286" t="s">
        <v>854</v>
      </c>
      <c r="G183" s="306">
        <v>215290200</v>
      </c>
      <c r="J183" s="285">
        <v>2023</v>
      </c>
      <c r="K183" s="312">
        <v>4414800</v>
      </c>
    </row>
    <row r="184" spans="2:12" ht="15" customHeight="1">
      <c r="B184" s="294" t="s">
        <v>231</v>
      </c>
      <c r="C184" s="295" t="s">
        <v>649</v>
      </c>
      <c r="D184" s="295" t="s">
        <v>603</v>
      </c>
      <c r="E184" s="285">
        <v>2017</v>
      </c>
      <c r="F184" s="286" t="s">
        <v>257</v>
      </c>
      <c r="G184" s="306">
        <v>87000000</v>
      </c>
      <c r="J184" s="285">
        <v>2023</v>
      </c>
      <c r="K184" s="312">
        <v>2772250</v>
      </c>
      <c r="L184" s="297" t="s">
        <v>766</v>
      </c>
    </row>
    <row r="185" spans="2:12" ht="15" customHeight="1">
      <c r="B185" s="294" t="s">
        <v>231</v>
      </c>
      <c r="C185" s="295" t="s">
        <v>649</v>
      </c>
      <c r="D185" s="295"/>
      <c r="E185" s="285">
        <v>2018</v>
      </c>
      <c r="F185" s="286" t="s">
        <v>257</v>
      </c>
      <c r="G185" s="306">
        <v>100500000</v>
      </c>
      <c r="J185" s="285">
        <v>2024</v>
      </c>
      <c r="K185" s="312">
        <v>2776000</v>
      </c>
      <c r="L185" s="297"/>
    </row>
    <row r="186" spans="2:12" ht="15" customHeight="1">
      <c r="B186" s="294" t="s">
        <v>231</v>
      </c>
      <c r="C186" s="295" t="s">
        <v>649</v>
      </c>
      <c r="D186" s="295"/>
      <c r="E186" s="285">
        <v>2021</v>
      </c>
      <c r="F186" s="286" t="s">
        <v>257</v>
      </c>
      <c r="G186" s="306">
        <v>300700000</v>
      </c>
      <c r="L186" s="297"/>
    </row>
    <row r="187" spans="2:12" ht="15" customHeight="1">
      <c r="B187" s="294" t="s">
        <v>231</v>
      </c>
      <c r="C187" s="295" t="s">
        <v>649</v>
      </c>
      <c r="D187" s="295"/>
      <c r="E187" s="285">
        <v>2023</v>
      </c>
      <c r="F187" s="286" t="s">
        <v>751</v>
      </c>
      <c r="G187" s="306">
        <v>75000000</v>
      </c>
    </row>
    <row r="188" spans="2:12" ht="15" customHeight="1">
      <c r="B188" s="294" t="s">
        <v>231</v>
      </c>
      <c r="C188" s="295" t="s">
        <v>522</v>
      </c>
      <c r="D188" s="295" t="s">
        <v>539</v>
      </c>
      <c r="E188" s="285">
        <v>2017</v>
      </c>
      <c r="F188" s="286" t="s">
        <v>257</v>
      </c>
      <c r="G188" s="306">
        <v>150000000</v>
      </c>
    </row>
    <row r="189" spans="2:12" ht="15" customHeight="1">
      <c r="B189" s="294" t="s">
        <v>231</v>
      </c>
      <c r="C189" s="295" t="s">
        <v>522</v>
      </c>
      <c r="D189" s="295"/>
      <c r="E189" s="285">
        <v>2025</v>
      </c>
      <c r="F189" s="286" t="s">
        <v>854</v>
      </c>
      <c r="G189" s="306">
        <v>167415000</v>
      </c>
    </row>
    <row r="190" spans="2:12" ht="15" customHeight="1">
      <c r="B190" s="294" t="s">
        <v>231</v>
      </c>
      <c r="C190" s="295" t="s">
        <v>425</v>
      </c>
      <c r="D190" s="295" t="s">
        <v>604</v>
      </c>
      <c r="E190" s="285">
        <v>2019</v>
      </c>
      <c r="F190" s="286" t="s">
        <v>257</v>
      </c>
      <c r="G190" s="306">
        <v>171000000</v>
      </c>
      <c r="J190" s="285">
        <v>2023</v>
      </c>
      <c r="K190" s="312">
        <v>3600000</v>
      </c>
    </row>
    <row r="191" spans="2:12" ht="15" customHeight="1">
      <c r="B191" s="294" t="s">
        <v>231</v>
      </c>
      <c r="C191" s="295" t="s">
        <v>425</v>
      </c>
      <c r="D191" s="295"/>
      <c r="E191" s="285">
        <v>2025</v>
      </c>
      <c r="F191" s="286" t="s">
        <v>854</v>
      </c>
      <c r="G191" s="306">
        <v>206000000</v>
      </c>
    </row>
    <row r="192" spans="2:12" ht="15" customHeight="1">
      <c r="B192" s="294" t="s">
        <v>232</v>
      </c>
      <c r="C192" s="295" t="s">
        <v>528</v>
      </c>
      <c r="D192" s="295" t="s">
        <v>605</v>
      </c>
      <c r="E192" s="285">
        <v>2018</v>
      </c>
      <c r="F192" s="286" t="s">
        <v>257</v>
      </c>
      <c r="G192" s="306">
        <v>200000000</v>
      </c>
    </row>
    <row r="193" spans="2:12" ht="15" customHeight="1">
      <c r="B193" s="294" t="s">
        <v>232</v>
      </c>
      <c r="C193" s="295" t="s">
        <v>528</v>
      </c>
      <c r="D193" s="295"/>
      <c r="E193" s="285">
        <v>2025</v>
      </c>
      <c r="F193" s="286" t="s">
        <v>854</v>
      </c>
      <c r="G193" s="306">
        <v>157700000</v>
      </c>
    </row>
    <row r="194" spans="2:12" ht="15" customHeight="1">
      <c r="B194" s="294" t="s">
        <v>232</v>
      </c>
      <c r="C194" s="295" t="s">
        <v>232</v>
      </c>
      <c r="D194" s="295" t="s">
        <v>606</v>
      </c>
      <c r="E194" s="285">
        <v>2025</v>
      </c>
      <c r="F194" s="286" t="s">
        <v>854</v>
      </c>
      <c r="G194" s="306">
        <v>201300000</v>
      </c>
      <c r="L194" s="297" t="s">
        <v>772</v>
      </c>
    </row>
    <row r="195" spans="2:12" ht="15" customHeight="1">
      <c r="B195" s="294" t="s">
        <v>232</v>
      </c>
      <c r="C195" s="295" t="s">
        <v>430</v>
      </c>
      <c r="D195" s="295" t="s">
        <v>607</v>
      </c>
      <c r="E195" s="285">
        <v>2018</v>
      </c>
      <c r="F195" s="286" t="s">
        <v>257</v>
      </c>
      <c r="G195" s="306">
        <v>50000000</v>
      </c>
      <c r="J195" s="285" t="s">
        <v>691</v>
      </c>
      <c r="K195" s="312" t="s">
        <v>691</v>
      </c>
      <c r="L195" s="297" t="s">
        <v>766</v>
      </c>
    </row>
    <row r="196" spans="2:12" ht="15" customHeight="1">
      <c r="B196" s="294" t="s">
        <v>232</v>
      </c>
      <c r="C196" s="295" t="s">
        <v>431</v>
      </c>
      <c r="D196" s="295" t="s">
        <v>608</v>
      </c>
      <c r="E196" s="285">
        <v>2025</v>
      </c>
      <c r="F196" s="286" t="s">
        <v>854</v>
      </c>
      <c r="G196" s="309">
        <v>0</v>
      </c>
      <c r="H196" s="299"/>
      <c r="I196" s="309"/>
      <c r="J196" s="285" t="s">
        <v>691</v>
      </c>
      <c r="K196" s="309">
        <v>0</v>
      </c>
      <c r="L196" s="297" t="s">
        <v>793</v>
      </c>
    </row>
    <row r="197" spans="2:12" ht="15" customHeight="1">
      <c r="B197" s="294" t="s">
        <v>232</v>
      </c>
      <c r="C197" s="295" t="s">
        <v>433</v>
      </c>
      <c r="D197" s="295" t="s">
        <v>609</v>
      </c>
      <c r="E197" s="285">
        <v>2021</v>
      </c>
      <c r="F197" s="286" t="s">
        <v>257</v>
      </c>
      <c r="G197" s="306">
        <v>50000000</v>
      </c>
      <c r="J197" s="285">
        <v>2022</v>
      </c>
      <c r="K197" s="312">
        <v>432000</v>
      </c>
      <c r="L197" s="297" t="s">
        <v>781</v>
      </c>
    </row>
    <row r="198" spans="2:12" ht="15" customHeight="1">
      <c r="B198" s="294" t="s">
        <v>232</v>
      </c>
      <c r="C198" s="295" t="s">
        <v>433</v>
      </c>
      <c r="D198" s="295"/>
      <c r="J198" s="285">
        <v>2023</v>
      </c>
      <c r="K198" s="312">
        <v>153000</v>
      </c>
      <c r="L198" s="297"/>
    </row>
    <row r="199" spans="2:12" ht="15" customHeight="1">
      <c r="B199" s="294" t="s">
        <v>232</v>
      </c>
      <c r="C199" s="295" t="s">
        <v>433</v>
      </c>
      <c r="D199" s="295"/>
      <c r="E199" s="285">
        <v>2025</v>
      </c>
      <c r="F199" s="286" t="s">
        <v>854</v>
      </c>
      <c r="G199" s="309">
        <v>0</v>
      </c>
      <c r="H199" s="299"/>
      <c r="I199" s="309"/>
      <c r="L199" s="297"/>
    </row>
    <row r="200" spans="2:12" ht="15" customHeight="1">
      <c r="B200" s="294" t="s">
        <v>232</v>
      </c>
      <c r="C200" s="295" t="s">
        <v>435</v>
      </c>
      <c r="D200" s="295" t="s">
        <v>610</v>
      </c>
      <c r="E200" s="285">
        <v>2025</v>
      </c>
      <c r="F200" s="286" t="s">
        <v>854</v>
      </c>
      <c r="G200" s="306">
        <v>183521200</v>
      </c>
      <c r="L200" s="297" t="s">
        <v>772</v>
      </c>
    </row>
    <row r="201" spans="2:12" ht="15" customHeight="1">
      <c r="B201" s="294" t="s">
        <v>232</v>
      </c>
      <c r="C201" s="295" t="s">
        <v>437</v>
      </c>
      <c r="D201" s="295" t="s">
        <v>611</v>
      </c>
      <c r="E201" s="285">
        <v>2017</v>
      </c>
      <c r="G201" s="306">
        <v>80000000</v>
      </c>
    </row>
    <row r="202" spans="2:12" ht="15" customHeight="1">
      <c r="B202" s="294" t="s">
        <v>232</v>
      </c>
      <c r="C202" s="295" t="s">
        <v>437</v>
      </c>
      <c r="D202" s="295"/>
      <c r="E202" s="285">
        <v>2018</v>
      </c>
      <c r="G202" s="306">
        <v>80000000</v>
      </c>
    </row>
    <row r="203" spans="2:12" ht="15" customHeight="1">
      <c r="B203" s="294" t="s">
        <v>232</v>
      </c>
      <c r="C203" s="295" t="s">
        <v>437</v>
      </c>
      <c r="D203" s="295"/>
      <c r="E203" s="285">
        <v>2019</v>
      </c>
      <c r="G203" s="306">
        <v>80000000</v>
      </c>
    </row>
    <row r="204" spans="2:12" ht="15" customHeight="1">
      <c r="B204" s="294" t="s">
        <v>232</v>
      </c>
      <c r="C204" s="295" t="s">
        <v>437</v>
      </c>
      <c r="D204" s="295"/>
      <c r="E204" s="285">
        <v>2025</v>
      </c>
      <c r="F204" s="286" t="s">
        <v>854</v>
      </c>
      <c r="G204" s="306">
        <v>189671800</v>
      </c>
    </row>
    <row r="205" spans="2:12" ht="15" customHeight="1">
      <c r="B205" s="294" t="s">
        <v>232</v>
      </c>
      <c r="C205" s="295" t="s">
        <v>650</v>
      </c>
      <c r="D205" s="295" t="s">
        <v>612</v>
      </c>
      <c r="E205" s="285">
        <v>2016</v>
      </c>
      <c r="F205" s="286" t="s">
        <v>257</v>
      </c>
      <c r="G205" s="306">
        <v>25000000</v>
      </c>
      <c r="J205" s="285">
        <v>5918</v>
      </c>
      <c r="K205" s="312">
        <v>640000</v>
      </c>
    </row>
    <row r="206" spans="2:12" ht="15" customHeight="1">
      <c r="B206" s="294" t="s">
        <v>232</v>
      </c>
      <c r="C206" s="295" t="s">
        <v>650</v>
      </c>
      <c r="D206" s="295"/>
      <c r="E206" s="285">
        <v>2025</v>
      </c>
      <c r="F206" s="286" t="s">
        <v>854</v>
      </c>
      <c r="G206" s="306">
        <v>196463200</v>
      </c>
      <c r="J206" s="285">
        <v>2019</v>
      </c>
      <c r="K206" s="312">
        <v>831127</v>
      </c>
    </row>
    <row r="207" spans="2:12" ht="15" customHeight="1">
      <c r="B207" s="294" t="s">
        <v>232</v>
      </c>
      <c r="C207" s="295" t="s">
        <v>650</v>
      </c>
      <c r="D207" s="295"/>
      <c r="J207" s="285">
        <v>2020</v>
      </c>
      <c r="K207" s="312">
        <v>751250</v>
      </c>
    </row>
    <row r="208" spans="2:12" ht="15" customHeight="1">
      <c r="B208" s="294" t="s">
        <v>232</v>
      </c>
      <c r="C208" s="295" t="s">
        <v>650</v>
      </c>
      <c r="D208" s="295"/>
      <c r="J208" s="285">
        <v>2021</v>
      </c>
      <c r="K208" s="312">
        <v>1901637</v>
      </c>
    </row>
    <row r="209" spans="2:12" ht="15" customHeight="1">
      <c r="B209" s="294" t="s">
        <v>232</v>
      </c>
      <c r="C209" s="295" t="s">
        <v>650</v>
      </c>
      <c r="D209" s="295"/>
      <c r="J209" s="285">
        <v>2023</v>
      </c>
      <c r="K209" s="312">
        <v>342292</v>
      </c>
    </row>
    <row r="210" spans="2:12" ht="15" customHeight="1">
      <c r="B210" s="294" t="s">
        <v>232</v>
      </c>
      <c r="C210" s="295" t="s">
        <v>650</v>
      </c>
      <c r="D210" s="295"/>
      <c r="J210" s="285">
        <v>2024</v>
      </c>
      <c r="K210" s="312">
        <v>340642</v>
      </c>
    </row>
    <row r="211" spans="2:12" ht="15" customHeight="1">
      <c r="B211" s="294" t="s">
        <v>232</v>
      </c>
      <c r="C211" s="295" t="s">
        <v>441</v>
      </c>
      <c r="D211" s="295" t="s">
        <v>613</v>
      </c>
      <c r="E211" s="285">
        <v>2018</v>
      </c>
      <c r="F211" s="286" t="s">
        <v>257</v>
      </c>
      <c r="G211" s="306">
        <v>135000000</v>
      </c>
      <c r="J211" s="285">
        <v>2019</v>
      </c>
      <c r="K211" s="312">
        <v>6000000</v>
      </c>
    </row>
    <row r="212" spans="2:12" ht="15" customHeight="1">
      <c r="B212" s="294" t="s">
        <v>232</v>
      </c>
      <c r="C212" s="295" t="s">
        <v>441</v>
      </c>
      <c r="D212" s="295"/>
      <c r="E212" s="285">
        <v>2019</v>
      </c>
      <c r="F212" s="286" t="s">
        <v>257</v>
      </c>
      <c r="G212" s="306">
        <v>150000000</v>
      </c>
      <c r="J212" s="285">
        <v>2020</v>
      </c>
      <c r="K212" s="312">
        <v>5000000</v>
      </c>
    </row>
    <row r="213" spans="2:12" ht="15" customHeight="1">
      <c r="B213" s="294" t="s">
        <v>232</v>
      </c>
      <c r="C213" s="295" t="s">
        <v>441</v>
      </c>
      <c r="D213" s="295"/>
      <c r="E213" s="285">
        <v>2025</v>
      </c>
      <c r="F213" s="286" t="s">
        <v>854</v>
      </c>
      <c r="G213" s="306">
        <v>142000000</v>
      </c>
      <c r="J213" s="285">
        <v>2021</v>
      </c>
      <c r="K213" s="312">
        <v>2625000</v>
      </c>
    </row>
    <row r="214" spans="2:12" ht="15" customHeight="1">
      <c r="B214" s="294" t="s">
        <v>232</v>
      </c>
      <c r="C214" s="295" t="s">
        <v>441</v>
      </c>
      <c r="D214" s="295"/>
      <c r="J214" s="285">
        <v>2023</v>
      </c>
      <c r="K214" s="312">
        <v>1926900</v>
      </c>
    </row>
    <row r="215" spans="2:12" ht="15" customHeight="1">
      <c r="B215" s="294" t="s">
        <v>232</v>
      </c>
      <c r="C215" s="295" t="s">
        <v>443</v>
      </c>
      <c r="D215" s="295" t="s">
        <v>614</v>
      </c>
      <c r="E215" s="285">
        <v>2025</v>
      </c>
      <c r="F215" s="286" t="s">
        <v>854</v>
      </c>
      <c r="G215" s="306">
        <v>163443400</v>
      </c>
      <c r="L215" s="297" t="s">
        <v>772</v>
      </c>
    </row>
    <row r="216" spans="2:12" ht="15" customHeight="1">
      <c r="B216" s="294" t="s">
        <v>232</v>
      </c>
      <c r="C216" s="295" t="s">
        <v>445</v>
      </c>
      <c r="D216" s="295" t="s">
        <v>615</v>
      </c>
      <c r="E216" s="285">
        <v>2025</v>
      </c>
      <c r="F216" s="286" t="s">
        <v>854</v>
      </c>
      <c r="G216" s="306">
        <v>159309600</v>
      </c>
      <c r="L216" s="297" t="s">
        <v>772</v>
      </c>
    </row>
    <row r="217" spans="2:12" ht="15" customHeight="1">
      <c r="B217" s="294" t="s">
        <v>232</v>
      </c>
      <c r="C217" s="295" t="s">
        <v>529</v>
      </c>
      <c r="D217" s="295" t="s">
        <v>616</v>
      </c>
      <c r="E217" s="285">
        <v>2016</v>
      </c>
      <c r="F217" s="286" t="s">
        <v>257</v>
      </c>
      <c r="G217" s="306">
        <v>70000000</v>
      </c>
    </row>
    <row r="218" spans="2:12" ht="15" customHeight="1">
      <c r="B218" s="294" t="s">
        <v>232</v>
      </c>
      <c r="C218" s="295" t="s">
        <v>529</v>
      </c>
      <c r="D218" s="295"/>
      <c r="E218" s="285">
        <v>2017</v>
      </c>
      <c r="F218" s="286" t="s">
        <v>257</v>
      </c>
      <c r="G218" s="306">
        <v>350000000</v>
      </c>
    </row>
    <row r="219" spans="2:12" ht="15" customHeight="1">
      <c r="B219" s="294" t="s">
        <v>232</v>
      </c>
      <c r="C219" s="295" t="s">
        <v>529</v>
      </c>
      <c r="D219" s="295"/>
      <c r="E219" s="285">
        <v>2018</v>
      </c>
      <c r="F219" s="286" t="s">
        <v>257</v>
      </c>
      <c r="G219" s="306">
        <v>100000000</v>
      </c>
    </row>
    <row r="220" spans="2:12" ht="15" customHeight="1">
      <c r="B220" s="294" t="s">
        <v>232</v>
      </c>
      <c r="C220" s="295" t="s">
        <v>529</v>
      </c>
      <c r="D220" s="295"/>
      <c r="E220" s="285">
        <v>2025</v>
      </c>
      <c r="F220" s="286" t="s">
        <v>854</v>
      </c>
    </row>
    <row r="221" spans="2:12" ht="15" customHeight="1">
      <c r="B221" s="294" t="s">
        <v>233</v>
      </c>
      <c r="C221" s="295" t="s">
        <v>450</v>
      </c>
      <c r="D221" s="295" t="s">
        <v>617</v>
      </c>
      <c r="E221" s="285">
        <v>2022</v>
      </c>
      <c r="F221" s="286" t="s">
        <v>257</v>
      </c>
      <c r="G221" s="306">
        <v>100000000</v>
      </c>
      <c r="J221" s="285">
        <v>2023</v>
      </c>
      <c r="K221" s="312">
        <v>5000000</v>
      </c>
    </row>
    <row r="222" spans="2:12" ht="15" customHeight="1">
      <c r="B222" s="294" t="s">
        <v>233</v>
      </c>
      <c r="C222" s="295" t="s">
        <v>450</v>
      </c>
      <c r="D222" s="295"/>
      <c r="E222" s="285">
        <v>2025</v>
      </c>
      <c r="F222" s="286" t="s">
        <v>854</v>
      </c>
      <c r="G222" s="306">
        <v>271300000</v>
      </c>
    </row>
    <row r="223" spans="2:12" ht="15" customHeight="1">
      <c r="B223" s="294" t="s">
        <v>233</v>
      </c>
      <c r="C223" s="295" t="s">
        <v>651</v>
      </c>
      <c r="D223" s="295" t="s">
        <v>618</v>
      </c>
      <c r="E223" s="285">
        <v>2022</v>
      </c>
      <c r="F223" s="286" t="s">
        <v>257</v>
      </c>
      <c r="G223" s="306">
        <v>100000000</v>
      </c>
      <c r="J223" s="285">
        <v>2022</v>
      </c>
      <c r="K223" s="312">
        <v>375000</v>
      </c>
      <c r="L223" s="297" t="s">
        <v>766</v>
      </c>
    </row>
    <row r="224" spans="2:12" ht="15" customHeight="1">
      <c r="B224" s="294" t="s">
        <v>233</v>
      </c>
      <c r="C224" s="295" t="s">
        <v>454</v>
      </c>
      <c r="D224" s="295" t="s">
        <v>619</v>
      </c>
      <c r="E224" s="285">
        <v>2021</v>
      </c>
      <c r="F224" s="286" t="s">
        <v>257</v>
      </c>
      <c r="G224" s="306">
        <v>100000000</v>
      </c>
      <c r="L224" s="297" t="s">
        <v>766</v>
      </c>
    </row>
    <row r="225" spans="2:12" ht="15" customHeight="1">
      <c r="B225" s="294" t="s">
        <v>233</v>
      </c>
      <c r="C225" s="295" t="s">
        <v>456</v>
      </c>
      <c r="D225" s="295" t="s">
        <v>620</v>
      </c>
      <c r="E225" s="285">
        <v>2023</v>
      </c>
      <c r="F225" s="286" t="s">
        <v>257</v>
      </c>
      <c r="G225" s="306">
        <v>100000000</v>
      </c>
    </row>
    <row r="226" spans="2:12" ht="15" customHeight="1">
      <c r="B226" s="294" t="s">
        <v>233</v>
      </c>
      <c r="C226" s="295" t="s">
        <v>456</v>
      </c>
      <c r="D226" s="295"/>
      <c r="E226" s="285">
        <v>2025</v>
      </c>
      <c r="F226" s="286" t="s">
        <v>854</v>
      </c>
      <c r="G226" s="306">
        <v>229000000</v>
      </c>
    </row>
    <row r="227" spans="2:12" ht="15" customHeight="1">
      <c r="B227" s="294" t="s">
        <v>233</v>
      </c>
      <c r="C227" s="295" t="s">
        <v>458</v>
      </c>
      <c r="D227" s="295" t="s">
        <v>621</v>
      </c>
      <c r="E227" s="285">
        <v>2016</v>
      </c>
      <c r="G227" s="306">
        <v>55000000</v>
      </c>
      <c r="J227" s="285">
        <v>2022</v>
      </c>
      <c r="K227" s="312">
        <v>1500000</v>
      </c>
    </row>
    <row r="228" spans="2:12" ht="15" customHeight="1">
      <c r="B228" s="294" t="s">
        <v>233</v>
      </c>
      <c r="C228" s="295" t="s">
        <v>458</v>
      </c>
      <c r="D228" s="295"/>
      <c r="E228" s="285">
        <v>2016</v>
      </c>
      <c r="G228" s="306">
        <v>53000000</v>
      </c>
    </row>
    <row r="229" spans="2:12" ht="15" customHeight="1">
      <c r="B229" s="294" t="s">
        <v>233</v>
      </c>
      <c r="C229" s="295" t="s">
        <v>458</v>
      </c>
      <c r="D229" s="295"/>
      <c r="E229" s="285">
        <v>2017</v>
      </c>
      <c r="G229" s="306">
        <v>503360000</v>
      </c>
    </row>
    <row r="230" spans="2:12" ht="15" customHeight="1">
      <c r="B230" s="294" t="s">
        <v>233</v>
      </c>
      <c r="C230" s="295" t="s">
        <v>458</v>
      </c>
      <c r="D230" s="295"/>
      <c r="E230" s="285">
        <v>2017</v>
      </c>
      <c r="G230" s="306">
        <v>35000000</v>
      </c>
    </row>
    <row r="231" spans="2:12" ht="15" customHeight="1">
      <c r="B231" s="294" t="s">
        <v>233</v>
      </c>
      <c r="C231" s="295" t="s">
        <v>458</v>
      </c>
      <c r="D231" s="295"/>
      <c r="E231" s="285">
        <v>2025</v>
      </c>
      <c r="F231" s="286" t="s">
        <v>854</v>
      </c>
      <c r="G231" s="306">
        <v>200000000</v>
      </c>
    </row>
    <row r="232" spans="2:12" ht="15" customHeight="1">
      <c r="B232" s="294" t="s">
        <v>233</v>
      </c>
      <c r="C232" s="295" t="s">
        <v>652</v>
      </c>
      <c r="D232" s="295" t="s">
        <v>622</v>
      </c>
      <c r="E232" s="285" t="s">
        <v>691</v>
      </c>
      <c r="F232" s="286" t="s">
        <v>691</v>
      </c>
      <c r="G232" s="309">
        <v>0</v>
      </c>
      <c r="H232" s="299"/>
      <c r="I232" s="309"/>
      <c r="L232" s="297" t="s">
        <v>804</v>
      </c>
    </row>
    <row r="233" spans="2:12" ht="15" customHeight="1">
      <c r="B233" s="294" t="s">
        <v>233</v>
      </c>
      <c r="C233" s="295" t="s">
        <v>533</v>
      </c>
      <c r="D233" s="295" t="s">
        <v>623</v>
      </c>
      <c r="E233" s="285">
        <v>2017</v>
      </c>
      <c r="F233" s="286" t="s">
        <v>257</v>
      </c>
      <c r="G233" s="306">
        <v>100000000</v>
      </c>
      <c r="L233" s="297" t="s">
        <v>766</v>
      </c>
    </row>
    <row r="234" spans="2:12" ht="15" customHeight="1">
      <c r="B234" s="294" t="s">
        <v>233</v>
      </c>
      <c r="C234" s="295" t="s">
        <v>464</v>
      </c>
      <c r="D234" s="295" t="s">
        <v>624</v>
      </c>
      <c r="E234" s="285">
        <v>2019</v>
      </c>
      <c r="F234" s="286" t="s">
        <v>257</v>
      </c>
      <c r="G234" s="306">
        <v>138000000</v>
      </c>
    </row>
    <row r="235" spans="2:12" ht="15" customHeight="1">
      <c r="B235" s="294" t="s">
        <v>233</v>
      </c>
      <c r="C235" s="295" t="s">
        <v>464</v>
      </c>
      <c r="D235" s="295"/>
      <c r="E235" s="285">
        <v>2025</v>
      </c>
      <c r="F235" s="286" t="s">
        <v>854</v>
      </c>
      <c r="G235" s="306">
        <v>184526200</v>
      </c>
    </row>
    <row r="236" spans="2:12" ht="15" customHeight="1">
      <c r="B236" s="294" t="s">
        <v>233</v>
      </c>
      <c r="C236" s="295" t="s">
        <v>466</v>
      </c>
      <c r="D236" s="295" t="s">
        <v>639</v>
      </c>
      <c r="E236" s="285">
        <v>2018</v>
      </c>
      <c r="F236" s="286" t="s">
        <v>257</v>
      </c>
      <c r="G236" s="306">
        <v>77000000</v>
      </c>
      <c r="J236" s="285">
        <v>2022</v>
      </c>
      <c r="K236" s="312">
        <v>1971400</v>
      </c>
    </row>
    <row r="237" spans="2:12" ht="15" customHeight="1">
      <c r="B237" s="294" t="s">
        <v>233</v>
      </c>
      <c r="C237" s="295" t="s">
        <v>466</v>
      </c>
      <c r="D237" s="295"/>
      <c r="J237" s="285">
        <v>2023</v>
      </c>
      <c r="K237" s="312">
        <v>140000</v>
      </c>
    </row>
    <row r="238" spans="2:12" ht="15" customHeight="1">
      <c r="B238" s="294" t="s">
        <v>233</v>
      </c>
      <c r="C238" s="295" t="s">
        <v>466</v>
      </c>
      <c r="D238" s="295"/>
      <c r="E238" s="285">
        <v>2025</v>
      </c>
      <c r="F238" s="286" t="s">
        <v>854</v>
      </c>
      <c r="G238" s="306">
        <v>133699600</v>
      </c>
    </row>
    <row r="239" spans="2:12" ht="15" customHeight="1">
      <c r="B239" s="294" t="s">
        <v>233</v>
      </c>
      <c r="C239" s="295" t="s">
        <v>468</v>
      </c>
      <c r="D239" s="295" t="s">
        <v>605</v>
      </c>
      <c r="E239" s="285">
        <v>2017</v>
      </c>
      <c r="F239" s="286" t="s">
        <v>257</v>
      </c>
      <c r="G239" s="306">
        <v>50000000</v>
      </c>
    </row>
    <row r="240" spans="2:12" ht="15" customHeight="1">
      <c r="B240" s="294" t="s">
        <v>233</v>
      </c>
      <c r="C240" s="295" t="s">
        <v>468</v>
      </c>
      <c r="D240" s="295"/>
      <c r="E240" s="285">
        <v>2018</v>
      </c>
      <c r="G240" s="306">
        <v>100000000</v>
      </c>
    </row>
    <row r="241" spans="2:12" ht="15" customHeight="1">
      <c r="B241" s="294" t="s">
        <v>233</v>
      </c>
      <c r="C241" s="295" t="s">
        <v>470</v>
      </c>
      <c r="D241" s="295" t="s">
        <v>625</v>
      </c>
      <c r="E241" s="285">
        <v>2020</v>
      </c>
      <c r="F241" s="286" t="s">
        <v>257</v>
      </c>
      <c r="G241" s="306">
        <v>50000000</v>
      </c>
      <c r="J241" s="285">
        <v>9918</v>
      </c>
      <c r="K241" s="312">
        <v>11000000</v>
      </c>
    </row>
    <row r="242" spans="2:12" ht="15" customHeight="1">
      <c r="B242" s="294" t="s">
        <v>233</v>
      </c>
      <c r="C242" s="295" t="s">
        <v>470</v>
      </c>
      <c r="D242" s="295"/>
      <c r="J242" s="285">
        <v>2021</v>
      </c>
      <c r="K242" s="312">
        <v>4000000</v>
      </c>
    </row>
    <row r="243" spans="2:12" ht="15" customHeight="1">
      <c r="B243" s="294" t="s">
        <v>233</v>
      </c>
      <c r="C243" s="295" t="s">
        <v>470</v>
      </c>
      <c r="D243" s="295"/>
      <c r="E243" s="285">
        <v>2025</v>
      </c>
      <c r="F243" s="286" t="s">
        <v>854</v>
      </c>
      <c r="G243" s="306">
        <v>184900000</v>
      </c>
    </row>
    <row r="244" spans="2:12" ht="15" customHeight="1">
      <c r="B244" s="294" t="s">
        <v>233</v>
      </c>
      <c r="C244" s="295" t="s">
        <v>653</v>
      </c>
      <c r="D244" s="295" t="s">
        <v>626</v>
      </c>
      <c r="E244" s="285">
        <v>2017</v>
      </c>
      <c r="F244" s="286" t="s">
        <v>257</v>
      </c>
      <c r="G244" s="306">
        <v>570000000</v>
      </c>
      <c r="L244" s="297" t="s">
        <v>766</v>
      </c>
    </row>
    <row r="245" spans="2:12" ht="15" customHeight="1">
      <c r="B245" s="294" t="s">
        <v>233</v>
      </c>
      <c r="C245" s="295" t="s">
        <v>653</v>
      </c>
      <c r="D245" s="295"/>
      <c r="E245" s="285">
        <v>2018</v>
      </c>
      <c r="F245" s="286" t="s">
        <v>257</v>
      </c>
      <c r="G245" s="306">
        <v>972000000</v>
      </c>
      <c r="L245" s="297"/>
    </row>
    <row r="246" spans="2:12" ht="15" customHeight="1">
      <c r="B246" s="294" t="s">
        <v>234</v>
      </c>
      <c r="C246" s="295" t="s">
        <v>475</v>
      </c>
      <c r="D246" s="295" t="s">
        <v>627</v>
      </c>
      <c r="E246" s="285">
        <v>2017</v>
      </c>
      <c r="F246" s="286" t="s">
        <v>257</v>
      </c>
      <c r="G246" s="306">
        <v>79102000</v>
      </c>
      <c r="J246" s="285">
        <v>2018</v>
      </c>
      <c r="K246" s="312">
        <v>6814100</v>
      </c>
      <c r="L246" s="297" t="s">
        <v>766</v>
      </c>
    </row>
    <row r="247" spans="2:12" ht="15" customHeight="1">
      <c r="B247" s="294" t="s">
        <v>234</v>
      </c>
      <c r="C247" s="295" t="s">
        <v>475</v>
      </c>
      <c r="D247" s="295"/>
      <c r="E247" s="285">
        <v>2018</v>
      </c>
      <c r="F247" s="286" t="s">
        <v>257</v>
      </c>
      <c r="G247" s="306">
        <v>70000000</v>
      </c>
      <c r="J247" s="285">
        <v>2019</v>
      </c>
      <c r="K247" s="312">
        <v>8907500</v>
      </c>
      <c r="L247" s="297"/>
    </row>
    <row r="248" spans="2:12" ht="15" customHeight="1">
      <c r="B248" s="294" t="s">
        <v>234</v>
      </c>
      <c r="C248" s="295" t="s">
        <v>654</v>
      </c>
      <c r="D248" s="295" t="s">
        <v>628</v>
      </c>
      <c r="E248" s="285">
        <v>2017</v>
      </c>
      <c r="F248" s="286" t="s">
        <v>257</v>
      </c>
      <c r="G248" s="306">
        <v>92500000</v>
      </c>
      <c r="J248" s="285">
        <v>2022</v>
      </c>
      <c r="K248" s="312">
        <v>4000000</v>
      </c>
    </row>
    <row r="249" spans="2:12" ht="15" customHeight="1">
      <c r="B249" s="294" t="s">
        <v>234</v>
      </c>
      <c r="C249" s="295" t="s">
        <v>654</v>
      </c>
      <c r="D249" s="295"/>
      <c r="E249" s="285">
        <v>2018</v>
      </c>
      <c r="F249" s="286" t="s">
        <v>257</v>
      </c>
      <c r="G249" s="306">
        <v>36000000</v>
      </c>
      <c r="J249" s="285">
        <v>2023</v>
      </c>
      <c r="K249" s="312">
        <v>2500000</v>
      </c>
    </row>
    <row r="250" spans="2:12" ht="15" customHeight="1">
      <c r="B250" s="294" t="s">
        <v>234</v>
      </c>
      <c r="C250" s="295" t="s">
        <v>654</v>
      </c>
      <c r="D250" s="295"/>
      <c r="E250" s="285">
        <v>2019</v>
      </c>
      <c r="F250" s="286" t="s">
        <v>257</v>
      </c>
      <c r="G250" s="306">
        <v>145050000</v>
      </c>
    </row>
    <row r="251" spans="2:12" ht="15" customHeight="1">
      <c r="B251" s="294" t="s">
        <v>234</v>
      </c>
      <c r="C251" s="295" t="s">
        <v>654</v>
      </c>
      <c r="D251" s="295"/>
      <c r="E251" s="285">
        <v>2025</v>
      </c>
      <c r="F251" s="286" t="s">
        <v>854</v>
      </c>
      <c r="G251" s="306">
        <v>213405000</v>
      </c>
    </row>
    <row r="252" spans="2:12" ht="15" customHeight="1">
      <c r="B252" s="294" t="s">
        <v>234</v>
      </c>
      <c r="C252" s="295" t="s">
        <v>479</v>
      </c>
      <c r="D252" s="295" t="s">
        <v>629</v>
      </c>
      <c r="E252" s="285">
        <v>2017</v>
      </c>
      <c r="F252" s="286" t="s">
        <v>257</v>
      </c>
      <c r="G252" s="306">
        <v>82429582</v>
      </c>
    </row>
    <row r="253" spans="2:12" ht="15" customHeight="1">
      <c r="B253" s="294" t="s">
        <v>234</v>
      </c>
      <c r="C253" s="295" t="s">
        <v>479</v>
      </c>
      <c r="D253" s="295"/>
      <c r="E253" s="285">
        <v>2018</v>
      </c>
      <c r="F253" s="286" t="s">
        <v>844</v>
      </c>
      <c r="G253" s="306">
        <v>50000000</v>
      </c>
    </row>
    <row r="254" spans="2:12" ht="15" customHeight="1">
      <c r="B254" s="294" t="s">
        <v>234</v>
      </c>
      <c r="C254" s="295" t="s">
        <v>479</v>
      </c>
      <c r="D254" s="295"/>
      <c r="E254" s="285">
        <v>2021</v>
      </c>
      <c r="F254" s="286" t="s">
        <v>257</v>
      </c>
      <c r="G254" s="306">
        <v>100000000</v>
      </c>
    </row>
    <row r="255" spans="2:12" ht="15" customHeight="1">
      <c r="B255" s="294" t="s">
        <v>234</v>
      </c>
      <c r="C255" s="295" t="s">
        <v>479</v>
      </c>
      <c r="D255" s="295"/>
      <c r="E255" s="285">
        <v>2025</v>
      </c>
      <c r="F255" s="286" t="s">
        <v>854</v>
      </c>
      <c r="G255" s="306">
        <v>193000000</v>
      </c>
    </row>
    <row r="256" spans="2:12" ht="15" customHeight="1">
      <c r="B256" s="294" t="s">
        <v>234</v>
      </c>
      <c r="C256" s="295" t="s">
        <v>532</v>
      </c>
      <c r="D256" s="295" t="s">
        <v>630</v>
      </c>
      <c r="E256" s="285">
        <v>2017</v>
      </c>
      <c r="F256" s="286" t="s">
        <v>257</v>
      </c>
      <c r="G256" s="306">
        <v>25000000</v>
      </c>
      <c r="J256" s="285">
        <v>2020</v>
      </c>
      <c r="K256" s="312">
        <v>1500810</v>
      </c>
      <c r="L256" s="297" t="s">
        <v>766</v>
      </c>
    </row>
    <row r="257" spans="2:12" ht="15" customHeight="1">
      <c r="B257" s="294" t="s">
        <v>234</v>
      </c>
      <c r="C257" s="295" t="s">
        <v>532</v>
      </c>
      <c r="D257" s="295"/>
      <c r="E257" s="285">
        <v>2019</v>
      </c>
      <c r="F257" s="286" t="s">
        <v>257</v>
      </c>
      <c r="G257" s="306">
        <v>100000000</v>
      </c>
      <c r="L257" s="297"/>
    </row>
    <row r="258" spans="2:12" ht="15" customHeight="1">
      <c r="B258" s="294" t="s">
        <v>234</v>
      </c>
      <c r="C258" s="295" t="s">
        <v>655</v>
      </c>
      <c r="D258" s="295" t="s">
        <v>631</v>
      </c>
      <c r="E258" s="285">
        <v>2016</v>
      </c>
      <c r="F258" s="286" t="s">
        <v>257</v>
      </c>
      <c r="G258" s="306">
        <v>41459775</v>
      </c>
      <c r="J258" s="285">
        <v>2017</v>
      </c>
      <c r="K258" s="312">
        <v>1391375</v>
      </c>
    </row>
    <row r="259" spans="2:12" ht="15" customHeight="1">
      <c r="B259" s="294" t="s">
        <v>234</v>
      </c>
      <c r="C259" s="295" t="s">
        <v>655</v>
      </c>
      <c r="D259" s="295"/>
      <c r="E259" s="285">
        <v>2017</v>
      </c>
      <c r="F259" s="286" t="s">
        <v>257</v>
      </c>
      <c r="G259" s="306">
        <v>52522000</v>
      </c>
      <c r="J259" s="285">
        <v>2018</v>
      </c>
      <c r="K259" s="312">
        <v>3440404</v>
      </c>
    </row>
    <row r="260" spans="2:12" ht="15" customHeight="1">
      <c r="B260" s="294" t="s">
        <v>234</v>
      </c>
      <c r="C260" s="295" t="s">
        <v>655</v>
      </c>
      <c r="D260" s="295"/>
      <c r="E260" s="285">
        <v>2018</v>
      </c>
      <c r="F260" s="286" t="s">
        <v>257</v>
      </c>
      <c r="G260" s="306">
        <v>50000000</v>
      </c>
      <c r="J260" s="285">
        <v>2019</v>
      </c>
      <c r="K260" s="312">
        <v>5740007</v>
      </c>
    </row>
    <row r="261" spans="2:12" ht="15" customHeight="1">
      <c r="B261" s="294" t="s">
        <v>234</v>
      </c>
      <c r="C261" s="295" t="s">
        <v>655</v>
      </c>
      <c r="D261" s="295"/>
      <c r="E261" s="285">
        <v>2019</v>
      </c>
      <c r="F261" s="286" t="s">
        <v>257</v>
      </c>
      <c r="G261" s="306">
        <v>50000000</v>
      </c>
      <c r="J261" s="285">
        <v>2020</v>
      </c>
      <c r="K261" s="312">
        <v>5807200</v>
      </c>
    </row>
    <row r="262" spans="2:12" ht="15" customHeight="1">
      <c r="B262" s="294" t="s">
        <v>234</v>
      </c>
      <c r="C262" s="295" t="s">
        <v>655</v>
      </c>
      <c r="D262" s="295"/>
      <c r="E262" s="285">
        <v>2021</v>
      </c>
      <c r="F262" s="286" t="s">
        <v>257</v>
      </c>
      <c r="G262" s="306">
        <v>30000000</v>
      </c>
      <c r="J262" s="285">
        <v>2023</v>
      </c>
      <c r="K262" s="312">
        <v>3143500</v>
      </c>
    </row>
    <row r="263" spans="2:12" ht="15" customHeight="1">
      <c r="B263" s="294" t="s">
        <v>234</v>
      </c>
      <c r="C263" s="295" t="s">
        <v>655</v>
      </c>
      <c r="D263" s="295"/>
      <c r="E263" s="285">
        <v>2025</v>
      </c>
      <c r="F263" s="286" t="s">
        <v>854</v>
      </c>
      <c r="G263" s="306">
        <v>240354500</v>
      </c>
    </row>
    <row r="264" spans="2:12" ht="15" customHeight="1">
      <c r="B264" s="294" t="s">
        <v>234</v>
      </c>
      <c r="C264" s="295" t="s">
        <v>485</v>
      </c>
      <c r="D264" s="295" t="s">
        <v>632</v>
      </c>
      <c r="E264" s="285">
        <v>2017</v>
      </c>
      <c r="F264" s="286" t="s">
        <v>257</v>
      </c>
      <c r="G264" s="306">
        <v>12000000</v>
      </c>
      <c r="J264" s="285">
        <v>2022</v>
      </c>
      <c r="K264" s="312">
        <v>1250000</v>
      </c>
      <c r="L264" s="297" t="s">
        <v>766</v>
      </c>
    </row>
    <row r="265" spans="2:12" ht="15" customHeight="1">
      <c r="B265" s="294" t="s">
        <v>234</v>
      </c>
      <c r="C265" s="295" t="s">
        <v>485</v>
      </c>
      <c r="D265" s="295"/>
      <c r="E265" s="285">
        <v>2018</v>
      </c>
      <c r="F265" s="286" t="s">
        <v>257</v>
      </c>
      <c r="G265" s="306">
        <v>68500000</v>
      </c>
      <c r="J265" s="285">
        <v>2023</v>
      </c>
      <c r="K265" s="312">
        <v>1033000</v>
      </c>
      <c r="L265" s="297"/>
    </row>
    <row r="266" spans="2:12" ht="15" customHeight="1">
      <c r="B266" s="294" t="s">
        <v>234</v>
      </c>
      <c r="C266" s="295" t="s">
        <v>485</v>
      </c>
      <c r="D266" s="295"/>
      <c r="E266" s="285">
        <v>2020</v>
      </c>
      <c r="F266" s="286" t="s">
        <v>257</v>
      </c>
      <c r="G266" s="306">
        <v>125000000</v>
      </c>
      <c r="L266" s="297"/>
    </row>
    <row r="267" spans="2:12" ht="15" customHeight="1">
      <c r="B267" s="294" t="s">
        <v>234</v>
      </c>
      <c r="C267" s="295" t="s">
        <v>487</v>
      </c>
      <c r="D267" s="295" t="s">
        <v>633</v>
      </c>
      <c r="E267" s="285">
        <v>2016</v>
      </c>
      <c r="F267" s="286" t="s">
        <v>257</v>
      </c>
      <c r="G267" s="306">
        <v>35600000</v>
      </c>
      <c r="J267" s="285">
        <v>2017</v>
      </c>
      <c r="K267" s="312">
        <v>2000000</v>
      </c>
      <c r="L267" s="297" t="s">
        <v>766</v>
      </c>
    </row>
    <row r="268" spans="2:12" ht="15" customHeight="1">
      <c r="B268" s="294" t="s">
        <v>234</v>
      </c>
      <c r="C268" s="295" t="s">
        <v>487</v>
      </c>
      <c r="D268" s="295"/>
      <c r="E268" s="285">
        <v>2017</v>
      </c>
      <c r="F268" s="286" t="s">
        <v>257</v>
      </c>
      <c r="G268" s="306">
        <v>206687000</v>
      </c>
      <c r="J268" s="285">
        <v>2018</v>
      </c>
      <c r="K268" s="312">
        <v>6000000</v>
      </c>
      <c r="L268" s="297"/>
    </row>
    <row r="269" spans="2:12" ht="15" customHeight="1">
      <c r="B269" s="294" t="s">
        <v>234</v>
      </c>
      <c r="C269" s="295" t="s">
        <v>487</v>
      </c>
      <c r="D269" s="295"/>
      <c r="E269" s="285">
        <v>2018</v>
      </c>
      <c r="F269" s="286" t="s">
        <v>257</v>
      </c>
      <c r="G269" s="306">
        <v>100000000</v>
      </c>
      <c r="J269" s="285">
        <v>2019</v>
      </c>
      <c r="K269" s="312">
        <v>5005000</v>
      </c>
      <c r="L269" s="297"/>
    </row>
    <row r="270" spans="2:12" ht="15" customHeight="1">
      <c r="B270" s="294" t="s">
        <v>234</v>
      </c>
      <c r="C270" s="295" t="s">
        <v>487</v>
      </c>
      <c r="D270" s="295"/>
      <c r="E270" s="285">
        <v>2023</v>
      </c>
      <c r="F270" s="286" t="s">
        <v>849</v>
      </c>
      <c r="G270" s="306">
        <v>5000000</v>
      </c>
      <c r="J270" s="285">
        <v>2020</v>
      </c>
      <c r="K270" s="312">
        <v>1016000</v>
      </c>
    </row>
    <row r="271" spans="2:12" ht="15" customHeight="1">
      <c r="B271" s="294" t="s">
        <v>234</v>
      </c>
      <c r="C271" s="295" t="s">
        <v>487</v>
      </c>
      <c r="D271" s="295"/>
      <c r="E271" s="285">
        <v>2024</v>
      </c>
      <c r="F271" s="286" t="s">
        <v>849</v>
      </c>
      <c r="G271" s="306">
        <v>5000000</v>
      </c>
      <c r="J271" s="285">
        <v>2021</v>
      </c>
      <c r="K271" s="312">
        <v>2527000</v>
      </c>
    </row>
    <row r="272" spans="2:12" ht="15" customHeight="1">
      <c r="B272" s="294" t="s">
        <v>234</v>
      </c>
      <c r="C272" s="295" t="s">
        <v>487</v>
      </c>
      <c r="D272" s="295"/>
      <c r="J272" s="285">
        <v>2022</v>
      </c>
      <c r="K272" s="312">
        <v>350000</v>
      </c>
    </row>
    <row r="273" spans="2:12" ht="15" customHeight="1">
      <c r="B273" s="294" t="s">
        <v>234</v>
      </c>
      <c r="C273" s="295" t="s">
        <v>530</v>
      </c>
      <c r="D273" s="295" t="s">
        <v>634</v>
      </c>
      <c r="E273" s="285">
        <v>2017</v>
      </c>
      <c r="F273" s="286" t="s">
        <v>257</v>
      </c>
      <c r="G273" s="306">
        <v>50000000</v>
      </c>
      <c r="L273" s="297" t="s">
        <v>766</v>
      </c>
    </row>
    <row r="274" spans="2:12" ht="15" customHeight="1">
      <c r="B274" s="294" t="s">
        <v>234</v>
      </c>
      <c r="C274" s="295" t="s">
        <v>530</v>
      </c>
      <c r="D274" s="295"/>
      <c r="E274" s="285">
        <v>2023</v>
      </c>
      <c r="F274" s="286" t="s">
        <v>849</v>
      </c>
      <c r="G274" s="306">
        <v>5000000</v>
      </c>
      <c r="L274" s="297"/>
    </row>
    <row r="275" spans="2:12" ht="15" customHeight="1">
      <c r="B275" s="294" t="s">
        <v>234</v>
      </c>
      <c r="C275" s="295" t="s">
        <v>491</v>
      </c>
      <c r="D275" s="295" t="s">
        <v>635</v>
      </c>
      <c r="E275" s="285">
        <v>2018</v>
      </c>
      <c r="F275" s="286" t="s">
        <v>257</v>
      </c>
      <c r="G275" s="306">
        <v>93000000</v>
      </c>
      <c r="L275" s="297" t="s">
        <v>766</v>
      </c>
    </row>
    <row r="276" spans="2:12" ht="15" customHeight="1">
      <c r="B276" s="294" t="s">
        <v>234</v>
      </c>
      <c r="C276" s="295" t="s">
        <v>493</v>
      </c>
      <c r="D276" s="295" t="s">
        <v>539</v>
      </c>
      <c r="E276" s="285" t="s">
        <v>691</v>
      </c>
      <c r="F276" s="286" t="s">
        <v>691</v>
      </c>
      <c r="L276" s="297" t="s">
        <v>804</v>
      </c>
    </row>
    <row r="277" spans="2:12" ht="15" customHeight="1">
      <c r="B277" s="294" t="s">
        <v>234</v>
      </c>
      <c r="C277" s="295" t="s">
        <v>531</v>
      </c>
      <c r="D277" s="295" t="s">
        <v>623</v>
      </c>
      <c r="E277" s="285">
        <v>2017</v>
      </c>
      <c r="F277" s="286" t="s">
        <v>257</v>
      </c>
      <c r="G277" s="306">
        <v>30000000</v>
      </c>
      <c r="J277" s="285">
        <v>2017</v>
      </c>
      <c r="K277" s="312">
        <v>1700000</v>
      </c>
    </row>
    <row r="278" spans="2:12" ht="15" customHeight="1">
      <c r="B278" s="294" t="s">
        <v>234</v>
      </c>
      <c r="C278" s="295" t="s">
        <v>531</v>
      </c>
      <c r="D278" s="295"/>
      <c r="E278" s="285">
        <v>2018</v>
      </c>
      <c r="F278" s="286" t="s">
        <v>257</v>
      </c>
      <c r="G278" s="306">
        <v>100000000</v>
      </c>
      <c r="J278" s="285">
        <v>2018</v>
      </c>
      <c r="K278" s="312">
        <v>3900000</v>
      </c>
    </row>
    <row r="279" spans="2:12" ht="15" customHeight="1">
      <c r="B279" s="294" t="s">
        <v>234</v>
      </c>
      <c r="C279" s="295" t="s">
        <v>531</v>
      </c>
      <c r="D279" s="295"/>
      <c r="J279" s="285">
        <v>2019</v>
      </c>
      <c r="K279" s="312">
        <v>5200000</v>
      </c>
    </row>
    <row r="280" spans="2:12" ht="15" customHeight="1">
      <c r="B280" s="294" t="s">
        <v>234</v>
      </c>
      <c r="C280" s="295" t="s">
        <v>531</v>
      </c>
      <c r="D280" s="295"/>
      <c r="J280" s="285">
        <v>2021</v>
      </c>
      <c r="K280" s="312">
        <v>4369144</v>
      </c>
    </row>
    <row r="281" spans="2:12" ht="15" customHeight="1">
      <c r="B281" s="294" t="s">
        <v>234</v>
      </c>
      <c r="C281" s="295" t="s">
        <v>531</v>
      </c>
      <c r="D281" s="295"/>
      <c r="E281" s="285">
        <v>2025</v>
      </c>
      <c r="F281" s="286" t="s">
        <v>854</v>
      </c>
      <c r="G281" s="306">
        <v>166471400</v>
      </c>
      <c r="J281" s="285">
        <v>2022</v>
      </c>
      <c r="K281" s="312">
        <v>4500000</v>
      </c>
    </row>
    <row r="282" spans="2:12" ht="15" customHeight="1">
      <c r="B282" s="294" t="s">
        <v>234</v>
      </c>
      <c r="C282" s="295" t="s">
        <v>531</v>
      </c>
      <c r="D282" s="295"/>
      <c r="J282" s="285">
        <v>2023</v>
      </c>
      <c r="K282" s="312">
        <v>3000000</v>
      </c>
    </row>
    <row r="283" spans="2:12" ht="15" customHeight="1">
      <c r="B283" s="294" t="s">
        <v>234</v>
      </c>
      <c r="C283" s="295" t="s">
        <v>497</v>
      </c>
      <c r="D283" s="295" t="s">
        <v>636</v>
      </c>
      <c r="E283" s="285">
        <v>2017</v>
      </c>
      <c r="F283" s="286" t="s">
        <v>257</v>
      </c>
      <c r="G283" s="306">
        <v>73933500</v>
      </c>
      <c r="J283" s="285">
        <v>2017</v>
      </c>
      <c r="K283" s="312">
        <v>200000</v>
      </c>
      <c r="L283" s="297" t="s">
        <v>766</v>
      </c>
    </row>
    <row r="284" spans="2:12" ht="15" customHeight="1">
      <c r="B284" s="294" t="s">
        <v>234</v>
      </c>
      <c r="C284" s="295" t="s">
        <v>497</v>
      </c>
      <c r="D284" s="295"/>
      <c r="E284" s="285">
        <v>2018</v>
      </c>
      <c r="F284" s="286" t="s">
        <v>257</v>
      </c>
      <c r="G284" s="306">
        <v>110000000</v>
      </c>
      <c r="J284" s="285">
        <v>2020</v>
      </c>
      <c r="K284" s="312">
        <v>4107528</v>
      </c>
      <c r="L284" s="297"/>
    </row>
    <row r="285" spans="2:12" ht="15" customHeight="1">
      <c r="B285" s="294" t="s">
        <v>234</v>
      </c>
      <c r="C285" s="295" t="s">
        <v>497</v>
      </c>
      <c r="D285" s="295"/>
      <c r="J285" s="285">
        <v>2022</v>
      </c>
      <c r="K285" s="312">
        <v>807600</v>
      </c>
      <c r="L285" s="297"/>
    </row>
    <row r="286" spans="2:12" ht="15" customHeight="1">
      <c r="B286" s="294" t="s">
        <v>234</v>
      </c>
      <c r="C286" s="295" t="s">
        <v>497</v>
      </c>
      <c r="D286" s="295"/>
      <c r="J286" s="285">
        <v>2023</v>
      </c>
      <c r="K286" s="312">
        <v>467600</v>
      </c>
    </row>
    <row r="287" spans="2:12" ht="15" customHeight="1">
      <c r="B287" s="294" t="s">
        <v>234</v>
      </c>
      <c r="C287" s="295" t="s">
        <v>499</v>
      </c>
      <c r="D287" s="295" t="s">
        <v>637</v>
      </c>
      <c r="E287" s="285">
        <v>2016</v>
      </c>
      <c r="F287" s="286" t="s">
        <v>257</v>
      </c>
      <c r="G287" s="306">
        <v>68000000</v>
      </c>
    </row>
    <row r="288" spans="2:12" ht="15" customHeight="1">
      <c r="B288" s="294" t="s">
        <v>234</v>
      </c>
      <c r="C288" s="295" t="s">
        <v>499</v>
      </c>
      <c r="D288" s="295"/>
      <c r="E288" s="285">
        <v>2017</v>
      </c>
      <c r="F288" s="286" t="s">
        <v>257</v>
      </c>
      <c r="G288" s="306">
        <v>132764233</v>
      </c>
    </row>
    <row r="289" spans="2:12" ht="15" customHeight="1">
      <c r="B289" s="294" t="s">
        <v>234</v>
      </c>
      <c r="C289" s="295" t="s">
        <v>499</v>
      </c>
      <c r="D289" s="295"/>
      <c r="E289" s="285">
        <v>2023</v>
      </c>
      <c r="F289" s="286" t="s">
        <v>860</v>
      </c>
      <c r="G289" s="306">
        <v>5000000</v>
      </c>
    </row>
    <row r="290" spans="2:12" ht="15" customHeight="1">
      <c r="B290" s="294" t="s">
        <v>234</v>
      </c>
      <c r="C290" s="295" t="s">
        <v>499</v>
      </c>
      <c r="D290" s="295"/>
      <c r="E290" s="285">
        <v>2025</v>
      </c>
      <c r="F290" s="286" t="s">
        <v>854</v>
      </c>
      <c r="G290" s="306">
        <v>156000000</v>
      </c>
    </row>
    <row r="291" spans="2:12" ht="15" customHeight="1">
      <c r="B291" s="294" t="s">
        <v>234</v>
      </c>
      <c r="C291" s="295" t="s">
        <v>501</v>
      </c>
      <c r="D291" s="295" t="s">
        <v>638</v>
      </c>
      <c r="E291" s="285">
        <v>2017</v>
      </c>
      <c r="F291" s="286" t="s">
        <v>257</v>
      </c>
      <c r="G291" s="306">
        <v>50000000</v>
      </c>
    </row>
    <row r="292" spans="2:12" ht="15" customHeight="1">
      <c r="B292" s="294" t="s">
        <v>234</v>
      </c>
      <c r="C292" s="295" t="s">
        <v>501</v>
      </c>
      <c r="D292" s="295"/>
      <c r="E292" s="285">
        <v>2018</v>
      </c>
      <c r="F292" s="286" t="s">
        <v>257</v>
      </c>
      <c r="G292" s="306">
        <v>50000000</v>
      </c>
    </row>
    <row r="293" spans="2:12" ht="15" customHeight="1">
      <c r="B293" s="294" t="s">
        <v>234</v>
      </c>
      <c r="C293" s="295" t="s">
        <v>501</v>
      </c>
      <c r="D293" s="295"/>
      <c r="E293" s="285">
        <v>2023</v>
      </c>
      <c r="F293" s="286" t="s">
        <v>860</v>
      </c>
      <c r="G293" s="306">
        <v>5000000</v>
      </c>
    </row>
    <row r="294" spans="2:12" ht="15" customHeight="1">
      <c r="B294" s="294" t="s">
        <v>234</v>
      </c>
      <c r="C294" s="295" t="s">
        <v>501</v>
      </c>
      <c r="D294" s="295"/>
      <c r="E294" s="285">
        <v>2025</v>
      </c>
      <c r="F294" s="286" t="s">
        <v>854</v>
      </c>
      <c r="G294" s="306">
        <v>160000000</v>
      </c>
    </row>
    <row r="295" spans="2:12" ht="15" customHeight="1">
      <c r="C295" s="295"/>
      <c r="D295" s="295"/>
    </row>
    <row r="296" spans="2:12" ht="15" customHeight="1">
      <c r="C296" s="295"/>
      <c r="D296" s="295"/>
    </row>
    <row r="297" spans="2:12" s="301" customFormat="1" ht="15" customHeight="1">
      <c r="C297" s="302"/>
      <c r="D297" s="302"/>
      <c r="E297" s="303"/>
      <c r="F297" s="304"/>
      <c r="G297" s="310"/>
      <c r="H297" s="305"/>
      <c r="I297" s="310"/>
      <c r="J297" s="303"/>
      <c r="K297" s="313"/>
      <c r="L297" s="304"/>
    </row>
    <row r="298" spans="2:12" ht="15" customHeight="1"/>
  </sheetData>
  <autoFilter ref="C4:C294">
    <sortState ref="C138">
      <sortCondition ref="C4:C294"/>
    </sortState>
  </autoFilter>
  <mergeCells count="4">
    <mergeCell ref="L4:L5"/>
    <mergeCell ref="E4:G4"/>
    <mergeCell ref="B4:B5"/>
    <mergeCell ref="C4:C5"/>
  </mergeCells>
  <printOptions horizontalCentered="1"/>
  <pageMargins left="0.19685039370078741" right="0.19685039370078741" top="0.39370078740157483" bottom="0.19685039370078741" header="0.31496062992125984" footer="0.31496062992125984"/>
  <pageSetup paperSize="10000" scale="85" fitToWidth="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N114"/>
  <sheetViews>
    <sheetView view="pageBreakPreview" topLeftCell="A110" zoomScale="110" zoomScaleNormal="110" zoomScaleSheetLayoutView="110" workbookViewId="0">
      <selection activeCell="F110" sqref="F110"/>
    </sheetView>
  </sheetViews>
  <sheetFormatPr defaultColWidth="9.140625" defaultRowHeight="18.75"/>
  <cols>
    <col min="1" max="1" width="1.7109375" style="276" customWidth="1"/>
    <col min="2" max="2" width="5.7109375" style="276" customWidth="1"/>
    <col min="3" max="3" width="13.5703125" style="276" customWidth="1"/>
    <col min="4" max="4" width="19.5703125" style="276" bestFit="1" customWidth="1"/>
    <col min="5" max="5" width="31.42578125" style="276" customWidth="1"/>
    <col min="6" max="6" width="30.5703125" style="277" bestFit="1" customWidth="1"/>
    <col min="7" max="7" width="32.5703125" style="278" customWidth="1"/>
    <col min="8" max="8" width="30.5703125" style="278" hidden="1" customWidth="1"/>
    <col min="9" max="9" width="15.7109375" style="279" hidden="1" customWidth="1"/>
    <col min="10" max="13" width="8.5703125" style="282" customWidth="1"/>
    <col min="14" max="14" width="25.5703125" style="277" customWidth="1"/>
    <col min="15" max="15" width="1.7109375" style="276" customWidth="1"/>
    <col min="16" max="16384" width="9.140625" style="276"/>
  </cols>
  <sheetData>
    <row r="1" spans="2:14" ht="5.0999999999999996" customHeight="1">
      <c r="J1" s="279"/>
      <c r="K1" s="279"/>
      <c r="L1" s="279"/>
      <c r="M1" s="279"/>
    </row>
    <row r="2" spans="2:14" ht="21">
      <c r="B2" s="467" t="s">
        <v>1064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</row>
    <row r="3" spans="2:14" ht="5.0999999999999996" customHeight="1">
      <c r="J3" s="279"/>
      <c r="K3" s="279"/>
      <c r="L3" s="279"/>
      <c r="M3" s="279"/>
    </row>
    <row r="4" spans="2:14" ht="30" customHeight="1">
      <c r="B4" s="466" t="s">
        <v>217</v>
      </c>
      <c r="C4" s="466" t="s">
        <v>218</v>
      </c>
      <c r="D4" s="466" t="s">
        <v>219</v>
      </c>
      <c r="E4" s="466" t="s">
        <v>220</v>
      </c>
      <c r="F4" s="468" t="s">
        <v>221</v>
      </c>
      <c r="G4" s="468" t="s">
        <v>882</v>
      </c>
      <c r="H4" s="469" t="s">
        <v>223</v>
      </c>
      <c r="I4" s="469"/>
      <c r="J4" s="468" t="s">
        <v>1009</v>
      </c>
      <c r="K4" s="468"/>
      <c r="L4" s="468"/>
      <c r="M4" s="468"/>
      <c r="N4" s="468" t="s">
        <v>287</v>
      </c>
    </row>
    <row r="5" spans="2:14" ht="24.95" customHeight="1">
      <c r="B5" s="466"/>
      <c r="C5" s="466"/>
      <c r="D5" s="466"/>
      <c r="E5" s="466"/>
      <c r="F5" s="468"/>
      <c r="G5" s="468"/>
      <c r="H5" s="379" t="s">
        <v>224</v>
      </c>
      <c r="I5" s="280" t="s">
        <v>225</v>
      </c>
      <c r="J5" s="379" t="s">
        <v>290</v>
      </c>
      <c r="K5" s="378" t="s">
        <v>291</v>
      </c>
      <c r="L5" s="379" t="s">
        <v>1119</v>
      </c>
      <c r="M5" s="378" t="s">
        <v>293</v>
      </c>
      <c r="N5" s="468"/>
    </row>
    <row r="6" spans="2:14" ht="54.95" customHeight="1">
      <c r="B6" s="452">
        <v>1</v>
      </c>
      <c r="C6" s="452" t="s">
        <v>226</v>
      </c>
      <c r="D6" s="453" t="s">
        <v>295</v>
      </c>
      <c r="E6" s="453" t="s">
        <v>885</v>
      </c>
      <c r="F6" s="454" t="s">
        <v>1011</v>
      </c>
      <c r="G6" s="455" t="str">
        <f t="shared" ref="G6:G37" si="0">IF(H6="","","Nomor Sertifikat :"&amp;CHAR(10)&amp;
H6&amp;CHAR(10)&amp;
"Tanggal : "&amp;IF(I6="","…...........................",TEXT(I6,"dd mmm yyyy")))</f>
        <v>Nomor Sertifikat :
AHU-02962.AH.01.33.Tahun 2025
Tanggal : 22 Mei 2025</v>
      </c>
      <c r="H6" s="455" t="s">
        <v>656</v>
      </c>
      <c r="I6" s="456">
        <v>45799</v>
      </c>
      <c r="J6" s="457" t="s">
        <v>1010</v>
      </c>
      <c r="K6" s="457"/>
      <c r="L6" s="457"/>
      <c r="M6" s="457"/>
      <c r="N6" s="458"/>
    </row>
    <row r="7" spans="2:14" ht="54.95" customHeight="1">
      <c r="B7" s="452">
        <v>2</v>
      </c>
      <c r="C7" s="452" t="s">
        <v>226</v>
      </c>
      <c r="D7" s="453" t="s">
        <v>296</v>
      </c>
      <c r="E7" s="453" t="s">
        <v>994</v>
      </c>
      <c r="F7" s="454" t="s">
        <v>1012</v>
      </c>
      <c r="G7" s="455" t="str">
        <f t="shared" si="0"/>
        <v>Nomor Sertifikat :
AHU-01966.AH.01.33.Tahun 2025
Tanggal : 20 Mar 2025</v>
      </c>
      <c r="H7" s="455" t="s">
        <v>657</v>
      </c>
      <c r="I7" s="456">
        <v>45736</v>
      </c>
      <c r="J7" s="457" t="s">
        <v>1010</v>
      </c>
      <c r="K7" s="457"/>
      <c r="L7" s="457"/>
      <c r="M7" s="457"/>
      <c r="N7" s="458"/>
    </row>
    <row r="8" spans="2:14" ht="54.95" customHeight="1">
      <c r="B8" s="452">
        <v>3</v>
      </c>
      <c r="C8" s="452" t="s">
        <v>226</v>
      </c>
      <c r="D8" s="453" t="s">
        <v>297</v>
      </c>
      <c r="E8" s="453" t="s">
        <v>887</v>
      </c>
      <c r="F8" s="454" t="s">
        <v>1013</v>
      </c>
      <c r="G8" s="455" t="str">
        <f t="shared" si="0"/>
        <v>Nomor Sertifikat :
AHU-04292.AH.01.33.Tahun 2023
Tanggal : 27 Sep 2023</v>
      </c>
      <c r="H8" s="455" t="s">
        <v>658</v>
      </c>
      <c r="I8" s="456">
        <v>45196</v>
      </c>
      <c r="J8" s="457"/>
      <c r="K8" s="457"/>
      <c r="L8" s="457"/>
      <c r="M8" s="457"/>
      <c r="N8" s="458"/>
    </row>
    <row r="9" spans="2:14" ht="69.95" customHeight="1">
      <c r="B9" s="452">
        <v>4</v>
      </c>
      <c r="C9" s="452" t="s">
        <v>226</v>
      </c>
      <c r="D9" s="453" t="s">
        <v>298</v>
      </c>
      <c r="E9" s="453" t="s">
        <v>995</v>
      </c>
      <c r="F9" s="454" t="s">
        <v>1014</v>
      </c>
      <c r="G9" s="455" t="str">
        <f t="shared" si="0"/>
        <v>Nomor Sertifikat :
AHU-09599.AH 01.33 Tahun 2022
Tanggal : 29 Des 2022</v>
      </c>
      <c r="H9" s="455" t="s">
        <v>299</v>
      </c>
      <c r="I9" s="456">
        <v>44924</v>
      </c>
      <c r="J9" s="457" t="s">
        <v>1010</v>
      </c>
      <c r="K9" s="457"/>
      <c r="L9" s="457"/>
      <c r="M9" s="457"/>
      <c r="N9" s="458"/>
    </row>
    <row r="10" spans="2:14" ht="54.95" customHeight="1">
      <c r="B10" s="452">
        <v>5</v>
      </c>
      <c r="C10" s="452" t="s">
        <v>226</v>
      </c>
      <c r="D10" s="453" t="s">
        <v>300</v>
      </c>
      <c r="E10" s="453" t="s">
        <v>942</v>
      </c>
      <c r="F10" s="454" t="s">
        <v>1015</v>
      </c>
      <c r="G10" s="455" t="str">
        <f t="shared" si="0"/>
        <v>Nomor Sertifikat :
AHU-16643.AH.01.33.Tahun 2025
Tanggal : …...........................</v>
      </c>
      <c r="H10" s="455" t="s">
        <v>659</v>
      </c>
      <c r="I10" s="456"/>
      <c r="J10" s="457"/>
      <c r="K10" s="457"/>
      <c r="L10" s="457"/>
      <c r="M10" s="457"/>
      <c r="N10" s="458"/>
    </row>
    <row r="11" spans="2:14" ht="54.95" customHeight="1">
      <c r="B11" s="452">
        <v>6</v>
      </c>
      <c r="C11" s="452" t="s">
        <v>226</v>
      </c>
      <c r="D11" s="453" t="s">
        <v>301</v>
      </c>
      <c r="E11" s="453" t="s">
        <v>889</v>
      </c>
      <c r="F11" s="454" t="s">
        <v>1016</v>
      </c>
      <c r="G11" s="455" t="str">
        <f t="shared" si="0"/>
        <v>Nomor Sertifikat :
AHU-08540.AH.01.33.Tahun 2025
Tanggal : 28 Jul 2025</v>
      </c>
      <c r="H11" s="455" t="s">
        <v>660</v>
      </c>
      <c r="I11" s="456">
        <v>45866</v>
      </c>
      <c r="J11" s="457"/>
      <c r="K11" s="457"/>
      <c r="L11" s="457"/>
      <c r="M11" s="457"/>
      <c r="N11" s="458"/>
    </row>
    <row r="12" spans="2:14" ht="69.95" customHeight="1">
      <c r="B12" s="452">
        <v>7</v>
      </c>
      <c r="C12" s="452" t="s">
        <v>226</v>
      </c>
      <c r="D12" s="453" t="s">
        <v>302</v>
      </c>
      <c r="E12" s="453" t="s">
        <v>890</v>
      </c>
      <c r="F12" s="454" t="s">
        <v>1018</v>
      </c>
      <c r="G12" s="455" t="str">
        <f t="shared" si="0"/>
        <v>Nomor Sertifikat :
AHU-05776.AH 01.33 Tahun 2022
Tanggal : 21 Jul 2022</v>
      </c>
      <c r="H12" s="455" t="s">
        <v>303</v>
      </c>
      <c r="I12" s="456">
        <v>44763</v>
      </c>
      <c r="J12" s="457"/>
      <c r="K12" s="457"/>
      <c r="L12" s="457" t="s">
        <v>1010</v>
      </c>
      <c r="M12" s="457"/>
      <c r="N12" s="458"/>
    </row>
    <row r="13" spans="2:14" ht="54.95" customHeight="1">
      <c r="B13" s="452">
        <v>8</v>
      </c>
      <c r="C13" s="452" t="s">
        <v>226</v>
      </c>
      <c r="D13" s="453" t="s">
        <v>640</v>
      </c>
      <c r="E13" s="453" t="s">
        <v>941</v>
      </c>
      <c r="F13" s="454" t="s">
        <v>1017</v>
      </c>
      <c r="G13" s="455" t="str">
        <f t="shared" si="0"/>
        <v>Nomor Sertifikat :
AHU-00160.AH 01.33 Tahun 2024
Tanggal : 11 Jan 2024</v>
      </c>
      <c r="H13" s="455" t="s">
        <v>305</v>
      </c>
      <c r="I13" s="456">
        <v>45302</v>
      </c>
      <c r="J13" s="457"/>
      <c r="K13" s="457"/>
      <c r="L13" s="457"/>
      <c r="M13" s="457"/>
      <c r="N13" s="458"/>
    </row>
    <row r="14" spans="2:14" ht="69.95" customHeight="1">
      <c r="B14" s="452">
        <v>9</v>
      </c>
      <c r="C14" s="452" t="s">
        <v>226</v>
      </c>
      <c r="D14" s="453" t="s">
        <v>306</v>
      </c>
      <c r="E14" s="453" t="s">
        <v>891</v>
      </c>
      <c r="F14" s="454" t="s">
        <v>1019</v>
      </c>
      <c r="G14" s="455" t="str">
        <f t="shared" si="0"/>
        <v>Nomor Sertifikat :
AHU-07317.AH 01.33 Tahun 2022
Tanggal : 19 Sep 2022</v>
      </c>
      <c r="H14" s="455" t="s">
        <v>307</v>
      </c>
      <c r="I14" s="456">
        <v>44823</v>
      </c>
      <c r="J14" s="457"/>
      <c r="K14" s="457"/>
      <c r="L14" s="457"/>
      <c r="M14" s="457" t="s">
        <v>1010</v>
      </c>
      <c r="N14" s="458"/>
    </row>
    <row r="15" spans="2:14" ht="54.95" customHeight="1">
      <c r="B15" s="452">
        <v>10</v>
      </c>
      <c r="C15" s="452" t="s">
        <v>226</v>
      </c>
      <c r="D15" s="453" t="s">
        <v>524</v>
      </c>
      <c r="E15" s="453" t="s">
        <v>892</v>
      </c>
      <c r="F15" s="454" t="s">
        <v>1020</v>
      </c>
      <c r="G15" s="455" t="str">
        <f t="shared" si="0"/>
        <v>Nomor Sertifikat :
AHU-07109.AH 01.33 Tahun 2022
Tanggal : 08 Sep 2022</v>
      </c>
      <c r="H15" s="455" t="s">
        <v>309</v>
      </c>
      <c r="I15" s="456">
        <v>44812</v>
      </c>
      <c r="J15" s="457" t="s">
        <v>1010</v>
      </c>
      <c r="K15" s="457"/>
      <c r="L15" s="457"/>
      <c r="M15" s="457"/>
      <c r="N15" s="458"/>
    </row>
    <row r="16" spans="2:14" ht="54.95" customHeight="1">
      <c r="B16" s="452">
        <v>11</v>
      </c>
      <c r="C16" s="452" t="s">
        <v>226</v>
      </c>
      <c r="D16" s="453" t="s">
        <v>526</v>
      </c>
      <c r="E16" s="453" t="s">
        <v>996</v>
      </c>
      <c r="F16" s="454" t="s">
        <v>1021</v>
      </c>
      <c r="G16" s="455" t="str">
        <f t="shared" si="0"/>
        <v>Nomor Sertifikat :
AHU-02985.AH.01.33.Tahun 2025
Tanggal : 05 Mei 2025</v>
      </c>
      <c r="H16" s="455" t="s">
        <v>661</v>
      </c>
      <c r="I16" s="456">
        <v>45782</v>
      </c>
      <c r="J16" s="457" t="s">
        <v>1010</v>
      </c>
      <c r="K16" s="457"/>
      <c r="L16" s="457"/>
      <c r="M16" s="457"/>
      <c r="N16" s="458"/>
    </row>
    <row r="17" spans="2:14" ht="54.95" customHeight="1">
      <c r="B17" s="452">
        <v>12</v>
      </c>
      <c r="C17" s="452" t="s">
        <v>226</v>
      </c>
      <c r="D17" s="453" t="s">
        <v>311</v>
      </c>
      <c r="E17" s="453" t="s">
        <v>997</v>
      </c>
      <c r="F17" s="454" t="s">
        <v>1022</v>
      </c>
      <c r="G17" s="455" t="str">
        <f t="shared" si="0"/>
        <v>Nomor Sertifikat :
AHU-07002.AH 01.33 Tahun 2022
Tanggal : 05 Sep 2022</v>
      </c>
      <c r="H17" s="455" t="s">
        <v>312</v>
      </c>
      <c r="I17" s="456">
        <v>44809</v>
      </c>
      <c r="J17" s="457"/>
      <c r="K17" s="457"/>
      <c r="L17" s="457" t="s">
        <v>1010</v>
      </c>
      <c r="M17" s="457"/>
      <c r="N17" s="458"/>
    </row>
    <row r="18" spans="2:14" ht="69.95" customHeight="1">
      <c r="B18" s="452">
        <v>13</v>
      </c>
      <c r="C18" s="452" t="s">
        <v>226</v>
      </c>
      <c r="D18" s="453" t="s">
        <v>313</v>
      </c>
      <c r="E18" s="453" t="s">
        <v>998</v>
      </c>
      <c r="F18" s="454" t="s">
        <v>1133</v>
      </c>
      <c r="G18" s="455" t="str">
        <f t="shared" si="0"/>
        <v>Nomor Sertifikat :
AHU-02735.AH 01.33 Tahun 2025
Tanggal : 29 Apr 2025</v>
      </c>
      <c r="H18" s="455" t="s">
        <v>314</v>
      </c>
      <c r="I18" s="456">
        <v>45776</v>
      </c>
      <c r="J18" s="457" t="s">
        <v>1010</v>
      </c>
      <c r="K18" s="457"/>
      <c r="L18" s="457"/>
      <c r="M18" s="457"/>
      <c r="N18" s="458"/>
    </row>
    <row r="19" spans="2:14" ht="54.95" customHeight="1">
      <c r="B19" s="452">
        <v>14</v>
      </c>
      <c r="C19" s="452" t="s">
        <v>226</v>
      </c>
      <c r="D19" s="453" t="s">
        <v>315</v>
      </c>
      <c r="E19" s="453" t="s">
        <v>548</v>
      </c>
      <c r="F19" s="454" t="s">
        <v>1025</v>
      </c>
      <c r="G19" s="455" t="str">
        <f t="shared" si="0"/>
        <v>Nomor Sertifikat :
AHU-03983.AH 01.33 Tahun 2025
Tanggal : 25 Mei 2025</v>
      </c>
      <c r="H19" s="455" t="s">
        <v>316</v>
      </c>
      <c r="I19" s="456">
        <v>45802</v>
      </c>
      <c r="J19" s="457"/>
      <c r="K19" s="457"/>
      <c r="L19" s="457"/>
      <c r="M19" s="457"/>
      <c r="N19" s="458"/>
    </row>
    <row r="20" spans="2:14" ht="54.95" customHeight="1">
      <c r="B20" s="452">
        <v>15</v>
      </c>
      <c r="C20" s="452" t="s">
        <v>226</v>
      </c>
      <c r="D20" s="453" t="s">
        <v>317</v>
      </c>
      <c r="E20" s="453" t="s">
        <v>999</v>
      </c>
      <c r="F20" s="454" t="s">
        <v>1134</v>
      </c>
      <c r="G20" s="455" t="str">
        <f t="shared" si="0"/>
        <v>Nomor Sertifikat :
AHU-07965.AH.01.33.Tahun 2025
Tanggal : 22 Jul 2025</v>
      </c>
      <c r="H20" s="455" t="s">
        <v>662</v>
      </c>
      <c r="I20" s="456">
        <v>45860</v>
      </c>
      <c r="J20" s="457" t="s">
        <v>1010</v>
      </c>
      <c r="K20" s="457"/>
      <c r="L20" s="457"/>
      <c r="M20" s="457"/>
      <c r="N20" s="458"/>
    </row>
    <row r="21" spans="2:14" ht="69.95" customHeight="1">
      <c r="B21" s="452">
        <v>16</v>
      </c>
      <c r="C21" s="452" t="s">
        <v>226</v>
      </c>
      <c r="D21" s="453" t="s">
        <v>319</v>
      </c>
      <c r="E21" s="453" t="s">
        <v>1000</v>
      </c>
      <c r="F21" s="454" t="s">
        <v>1027</v>
      </c>
      <c r="G21" s="455" t="str">
        <f t="shared" si="0"/>
        <v>Nomor Sertifikat :
AHU-05781.AH 01.33 Tahun 2022
Tanggal : 21 Jul 2022</v>
      </c>
      <c r="H21" s="455" t="s">
        <v>320</v>
      </c>
      <c r="I21" s="456">
        <v>44763</v>
      </c>
      <c r="J21" s="457"/>
      <c r="K21" s="457"/>
      <c r="L21" s="457" t="s">
        <v>1010</v>
      </c>
      <c r="M21" s="457"/>
      <c r="N21" s="458"/>
    </row>
    <row r="22" spans="2:14" ht="69.95" customHeight="1">
      <c r="B22" s="452">
        <v>17</v>
      </c>
      <c r="C22" s="452" t="s">
        <v>226</v>
      </c>
      <c r="D22" s="453" t="s">
        <v>321</v>
      </c>
      <c r="E22" s="453" t="s">
        <v>1001</v>
      </c>
      <c r="F22" s="454" t="s">
        <v>1131</v>
      </c>
      <c r="G22" s="455" t="str">
        <f t="shared" si="0"/>
        <v>Nomor Sertifikat :
AHU-04526.AH 01.33 Tahun 2025
Tanggal : 04 Jun 2025</v>
      </c>
      <c r="H22" s="455" t="s">
        <v>322</v>
      </c>
      <c r="I22" s="456">
        <v>45812</v>
      </c>
      <c r="J22" s="457" t="s">
        <v>1010</v>
      </c>
      <c r="K22" s="457"/>
      <c r="L22" s="457"/>
      <c r="M22" s="457"/>
      <c r="N22" s="458"/>
    </row>
    <row r="23" spans="2:14" ht="84.95" customHeight="1">
      <c r="B23" s="452">
        <v>18</v>
      </c>
      <c r="C23" s="452" t="s">
        <v>226</v>
      </c>
      <c r="D23" s="453" t="s">
        <v>525</v>
      </c>
      <c r="E23" s="453" t="s">
        <v>1002</v>
      </c>
      <c r="F23" s="454" t="s">
        <v>1132</v>
      </c>
      <c r="G23" s="455" t="str">
        <f t="shared" si="0"/>
        <v>Nomor Sertifikat :
AHU-07050.AH 01.33 Tahun 2022
Tanggal : 06 Sep 2022</v>
      </c>
      <c r="H23" s="455" t="s">
        <v>324</v>
      </c>
      <c r="I23" s="456">
        <v>44810</v>
      </c>
      <c r="J23" s="457"/>
      <c r="K23" s="457"/>
      <c r="L23" s="457" t="s">
        <v>1010</v>
      </c>
      <c r="M23" s="457"/>
      <c r="N23" s="458"/>
    </row>
    <row r="24" spans="2:14" ht="54.95" customHeight="1">
      <c r="B24" s="452">
        <v>19</v>
      </c>
      <c r="C24" s="452" t="s">
        <v>227</v>
      </c>
      <c r="D24" s="453" t="s">
        <v>326</v>
      </c>
      <c r="E24" s="453" t="s">
        <v>901</v>
      </c>
      <c r="F24" s="454" t="s">
        <v>1135</v>
      </c>
      <c r="G24" s="455" t="str">
        <f t="shared" si="0"/>
        <v>Nomor Sertifikat :
AHU-01314.AH 01.33 Tahun 2021
Tanggal : 16 Des 2021</v>
      </c>
      <c r="H24" s="455" t="s">
        <v>327</v>
      </c>
      <c r="I24" s="456">
        <v>44546</v>
      </c>
      <c r="J24" s="457"/>
      <c r="K24" s="457"/>
      <c r="L24" s="457" t="s">
        <v>1010</v>
      </c>
      <c r="M24" s="457"/>
      <c r="N24" s="458"/>
    </row>
    <row r="25" spans="2:14" ht="54.95" customHeight="1">
      <c r="B25" s="452">
        <v>20</v>
      </c>
      <c r="C25" s="452" t="s">
        <v>227</v>
      </c>
      <c r="D25" s="453" t="s">
        <v>328</v>
      </c>
      <c r="E25" s="453" t="s">
        <v>902</v>
      </c>
      <c r="F25" s="454" t="s">
        <v>1028</v>
      </c>
      <c r="G25" s="455" t="str">
        <f t="shared" si="0"/>
        <v>Nomor Sertifikat :
AHU-04182.AH 01.33 Tahun 2023
Tanggal : 22 Sep 2023</v>
      </c>
      <c r="H25" s="459" t="s">
        <v>329</v>
      </c>
      <c r="I25" s="456">
        <v>45191</v>
      </c>
      <c r="J25" s="457" t="s">
        <v>1010</v>
      </c>
      <c r="K25" s="457"/>
      <c r="L25" s="457"/>
      <c r="M25" s="457"/>
      <c r="N25" s="458"/>
    </row>
    <row r="26" spans="2:14" ht="54.95" customHeight="1">
      <c r="B26" s="452">
        <v>21</v>
      </c>
      <c r="C26" s="452" t="s">
        <v>227</v>
      </c>
      <c r="D26" s="453" t="s">
        <v>330</v>
      </c>
      <c r="E26" s="453" t="s">
        <v>903</v>
      </c>
      <c r="F26" s="454" t="s">
        <v>1029</v>
      </c>
      <c r="G26" s="455" t="str">
        <f t="shared" si="0"/>
        <v>Nomor Sertifikat :
AHU-04186.AH 01.33 Tahun 2023
Tanggal : 22 Agu 2023</v>
      </c>
      <c r="H26" s="455" t="s">
        <v>331</v>
      </c>
      <c r="I26" s="456">
        <v>45160</v>
      </c>
      <c r="J26" s="457"/>
      <c r="K26" s="457"/>
      <c r="L26" s="457" t="s">
        <v>1010</v>
      </c>
      <c r="M26" s="457"/>
      <c r="N26" s="458"/>
    </row>
    <row r="27" spans="2:14" ht="54.95" customHeight="1">
      <c r="B27" s="452">
        <v>22</v>
      </c>
      <c r="C27" s="452" t="s">
        <v>227</v>
      </c>
      <c r="D27" s="453" t="s">
        <v>332</v>
      </c>
      <c r="E27" s="453" t="s">
        <v>904</v>
      </c>
      <c r="F27" s="454" t="s">
        <v>1136</v>
      </c>
      <c r="G27" s="455" t="str">
        <f t="shared" si="0"/>
        <v>Nomor Sertifikat :
AHU-04187.AH 01.33 Tahun 2023
Tanggal : 22 Sep 2023</v>
      </c>
      <c r="H27" s="455" t="s">
        <v>333</v>
      </c>
      <c r="I27" s="456">
        <v>45191</v>
      </c>
      <c r="J27" s="457"/>
      <c r="K27" s="457" t="s">
        <v>1010</v>
      </c>
      <c r="L27" s="457"/>
      <c r="M27" s="457"/>
      <c r="N27" s="458" t="s">
        <v>1031</v>
      </c>
    </row>
    <row r="28" spans="2:14" ht="54.95" customHeight="1">
      <c r="B28" s="452">
        <v>23</v>
      </c>
      <c r="C28" s="452" t="s">
        <v>228</v>
      </c>
      <c r="D28" s="453" t="s">
        <v>641</v>
      </c>
      <c r="E28" s="453" t="s">
        <v>1003</v>
      </c>
      <c r="F28" s="454" t="s">
        <v>1032</v>
      </c>
      <c r="G28" s="455" t="str">
        <f t="shared" si="0"/>
        <v>Nomor Sertifikat :
AHU-01631.AH 01.33 Tahun 2022
Tanggal : …...........................</v>
      </c>
      <c r="H28" s="455" t="s">
        <v>336</v>
      </c>
      <c r="I28" s="456"/>
      <c r="J28" s="457"/>
      <c r="K28" s="457"/>
      <c r="L28" s="457" t="s">
        <v>1010</v>
      </c>
      <c r="M28" s="457"/>
      <c r="N28" s="458"/>
    </row>
    <row r="29" spans="2:14" ht="45" customHeight="1">
      <c r="B29" s="452">
        <v>24</v>
      </c>
      <c r="C29" s="452" t="s">
        <v>228</v>
      </c>
      <c r="D29" s="453" t="s">
        <v>642</v>
      </c>
      <c r="E29" s="453" t="s">
        <v>906</v>
      </c>
      <c r="F29" s="454" t="s">
        <v>711</v>
      </c>
      <c r="G29" s="455" t="str">
        <f t="shared" si="0"/>
        <v>Nomor Sertifikat :
AHU-04126.AH 01.33 Tahun 2023
Tanggal : 21 Sep 2023</v>
      </c>
      <c r="H29" s="455" t="s">
        <v>338</v>
      </c>
      <c r="I29" s="456">
        <v>45190</v>
      </c>
      <c r="J29" s="457" t="s">
        <v>1010</v>
      </c>
      <c r="K29" s="457"/>
      <c r="L29" s="457"/>
      <c r="M29" s="457"/>
      <c r="N29" s="458"/>
    </row>
    <row r="30" spans="2:14" ht="69.95" customHeight="1">
      <c r="B30" s="452">
        <v>25</v>
      </c>
      <c r="C30" s="452" t="s">
        <v>228</v>
      </c>
      <c r="D30" s="453" t="s">
        <v>339</v>
      </c>
      <c r="E30" s="453" t="s">
        <v>993</v>
      </c>
      <c r="F30" s="454" t="s">
        <v>1033</v>
      </c>
      <c r="G30" s="455" t="str">
        <f t="shared" si="0"/>
        <v>Nomor Sertifikat :
AHU-04131.AH 01.33 Tahun 2023
Tanggal : …...........................</v>
      </c>
      <c r="H30" s="455" t="s">
        <v>340</v>
      </c>
      <c r="I30" s="456"/>
      <c r="J30" s="457" t="s">
        <v>1010</v>
      </c>
      <c r="K30" s="457"/>
      <c r="L30" s="457"/>
      <c r="M30" s="457"/>
      <c r="N30" s="458"/>
    </row>
    <row r="31" spans="2:14" ht="69.95" customHeight="1">
      <c r="B31" s="452">
        <v>26</v>
      </c>
      <c r="C31" s="452" t="s">
        <v>228</v>
      </c>
      <c r="D31" s="453" t="s">
        <v>341</v>
      </c>
      <c r="E31" s="453" t="s">
        <v>907</v>
      </c>
      <c r="F31" s="454" t="s">
        <v>1034</v>
      </c>
      <c r="G31" s="455" t="str">
        <f t="shared" si="0"/>
        <v>Nomor Sertifikat :
AHU-04119.AH 01.33 Tahun 2023
Tanggal : 21 Sep 2023</v>
      </c>
      <c r="H31" s="455" t="s">
        <v>342</v>
      </c>
      <c r="I31" s="456">
        <v>45190</v>
      </c>
      <c r="J31" s="457"/>
      <c r="K31" s="457"/>
      <c r="L31" s="457" t="s">
        <v>1010</v>
      </c>
      <c r="M31" s="457"/>
      <c r="N31" s="458"/>
    </row>
    <row r="32" spans="2:14" ht="54.95" customHeight="1">
      <c r="B32" s="452">
        <v>27</v>
      </c>
      <c r="C32" s="452" t="s">
        <v>228</v>
      </c>
      <c r="D32" s="453" t="s">
        <v>643</v>
      </c>
      <c r="E32" s="453" t="s">
        <v>908</v>
      </c>
      <c r="F32" s="454" t="s">
        <v>1035</v>
      </c>
      <c r="G32" s="455" t="str">
        <f t="shared" si="0"/>
        <v>Nomor Sertifikat :
AHU-04838.AH 01.33 Tahun 2022
Tanggal : 23 Jun 2022</v>
      </c>
      <c r="H32" s="455" t="s">
        <v>344</v>
      </c>
      <c r="I32" s="456">
        <v>44735</v>
      </c>
      <c r="J32" s="457"/>
      <c r="K32" s="457"/>
      <c r="L32" s="457" t="s">
        <v>1010</v>
      </c>
      <c r="M32" s="457"/>
      <c r="N32" s="458"/>
    </row>
    <row r="33" spans="2:14" ht="54.95" customHeight="1">
      <c r="B33" s="452">
        <v>28</v>
      </c>
      <c r="C33" s="452" t="s">
        <v>228</v>
      </c>
      <c r="D33" s="453" t="s">
        <v>345</v>
      </c>
      <c r="E33" s="453" t="s">
        <v>943</v>
      </c>
      <c r="F33" s="454" t="s">
        <v>1036</v>
      </c>
      <c r="G33" s="455" t="str">
        <f t="shared" si="0"/>
        <v>Nomor Sertifikat :
AHU-01401.AH 01.33 Tahun 2023
Tanggal : …...........................</v>
      </c>
      <c r="H33" s="455" t="s">
        <v>346</v>
      </c>
      <c r="I33" s="456"/>
      <c r="J33" s="457" t="s">
        <v>1010</v>
      </c>
      <c r="K33" s="457"/>
      <c r="L33" s="457"/>
      <c r="M33" s="457"/>
      <c r="N33" s="458"/>
    </row>
    <row r="34" spans="2:14" ht="84.95" customHeight="1">
      <c r="B34" s="452">
        <v>29</v>
      </c>
      <c r="C34" s="452" t="s">
        <v>228</v>
      </c>
      <c r="D34" s="453" t="s">
        <v>347</v>
      </c>
      <c r="E34" s="453" t="s">
        <v>992</v>
      </c>
      <c r="F34" s="454" t="s">
        <v>1037</v>
      </c>
      <c r="G34" s="455" t="str">
        <f t="shared" si="0"/>
        <v>Nomor Sertifikat :
AHU-01494.AH 01.33 Tahun 2022
Tanggal : …...........................</v>
      </c>
      <c r="H34" s="455" t="s">
        <v>348</v>
      </c>
      <c r="I34" s="456"/>
      <c r="J34" s="457" t="s">
        <v>1010</v>
      </c>
      <c r="K34" s="457"/>
      <c r="L34" s="457"/>
      <c r="M34" s="457"/>
      <c r="N34" s="458"/>
    </row>
    <row r="35" spans="2:14" ht="54.95" customHeight="1">
      <c r="B35" s="452">
        <v>30</v>
      </c>
      <c r="C35" s="452" t="s">
        <v>228</v>
      </c>
      <c r="D35" s="453" t="s">
        <v>520</v>
      </c>
      <c r="E35" s="453" t="s">
        <v>909</v>
      </c>
      <c r="F35" s="454" t="s">
        <v>1038</v>
      </c>
      <c r="G35" s="455" t="str">
        <f t="shared" si="0"/>
        <v>Nomor Sertifikat :
AHU-01008.AH 01.33 Tahun 2022
Tanggal : 24 Jan 2022</v>
      </c>
      <c r="H35" s="455" t="s">
        <v>350</v>
      </c>
      <c r="I35" s="456">
        <v>44585</v>
      </c>
      <c r="J35" s="457"/>
      <c r="K35" s="457"/>
      <c r="L35" s="457" t="s">
        <v>1010</v>
      </c>
      <c r="M35" s="457"/>
      <c r="N35" s="458"/>
    </row>
    <row r="36" spans="2:14" ht="54.95" customHeight="1">
      <c r="B36" s="452">
        <v>31</v>
      </c>
      <c r="C36" s="452" t="s">
        <v>228</v>
      </c>
      <c r="D36" s="453" t="s">
        <v>518</v>
      </c>
      <c r="E36" s="453" t="s">
        <v>910</v>
      </c>
      <c r="F36" s="454" t="s">
        <v>1039</v>
      </c>
      <c r="G36" s="455" t="str">
        <f t="shared" si="0"/>
        <v>Nomor Sertifikat :
AHU-04098.AH 01.33 Tahun 2023
Tanggal : 21 Sep 2023</v>
      </c>
      <c r="H36" s="455" t="s">
        <v>352</v>
      </c>
      <c r="I36" s="456">
        <v>45190</v>
      </c>
      <c r="J36" s="457"/>
      <c r="K36" s="457"/>
      <c r="L36" s="457" t="s">
        <v>1010</v>
      </c>
      <c r="M36" s="457"/>
      <c r="N36" s="458"/>
    </row>
    <row r="37" spans="2:14" ht="69.95" customHeight="1">
      <c r="B37" s="452">
        <v>32</v>
      </c>
      <c r="C37" s="452" t="s">
        <v>228</v>
      </c>
      <c r="D37" s="453" t="s">
        <v>519</v>
      </c>
      <c r="E37" s="453" t="s">
        <v>991</v>
      </c>
      <c r="F37" s="454" t="s">
        <v>1040</v>
      </c>
      <c r="G37" s="455" t="str">
        <f t="shared" si="0"/>
        <v>Nomor Sertifikat :
AHU-05170.AH 01.33 Tahun 2022
Tanggal : …...........................</v>
      </c>
      <c r="H37" s="455" t="s">
        <v>354</v>
      </c>
      <c r="I37" s="456"/>
      <c r="J37" s="457"/>
      <c r="K37" s="457"/>
      <c r="L37" s="457" t="s">
        <v>1010</v>
      </c>
      <c r="M37" s="457"/>
      <c r="N37" s="458" t="s">
        <v>1023</v>
      </c>
    </row>
    <row r="38" spans="2:14" ht="54.95" customHeight="1">
      <c r="B38" s="452">
        <v>33</v>
      </c>
      <c r="C38" s="452" t="s">
        <v>228</v>
      </c>
      <c r="D38" s="453" t="s">
        <v>355</v>
      </c>
      <c r="E38" s="453" t="s">
        <v>990</v>
      </c>
      <c r="F38" s="454" t="s">
        <v>1041</v>
      </c>
      <c r="G38" s="455" t="str">
        <f t="shared" ref="G38:G69" si="1">IF(H38="","","Nomor Sertifikat :"&amp;CHAR(10)&amp;
H38&amp;CHAR(10)&amp;
"Tanggal : "&amp;IF(I38="","…...........................",TEXT(I38,"dd mmm yyyy")))</f>
        <v>Nomor Sertifikat :
AHU-01582.AH 01.33 Tahun 2022
Tanggal : …...........................</v>
      </c>
      <c r="H38" s="455" t="s">
        <v>356</v>
      </c>
      <c r="I38" s="456"/>
      <c r="J38" s="457" t="s">
        <v>1010</v>
      </c>
      <c r="K38" s="457"/>
      <c r="L38" s="457"/>
      <c r="M38" s="457"/>
      <c r="N38" s="458"/>
    </row>
    <row r="39" spans="2:14" ht="54.95" customHeight="1">
      <c r="B39" s="452">
        <v>34</v>
      </c>
      <c r="C39" s="452" t="s">
        <v>228</v>
      </c>
      <c r="D39" s="453" t="s">
        <v>357</v>
      </c>
      <c r="E39" s="453" t="s">
        <v>911</v>
      </c>
      <c r="F39" s="454" t="s">
        <v>1042</v>
      </c>
      <c r="G39" s="455" t="str">
        <f t="shared" si="1"/>
        <v>Nomor Sertifikat :
AHU-01814.AH 01.33 Tahun 2022
Tanggal : 16 Feb 2022</v>
      </c>
      <c r="H39" s="455" t="s">
        <v>358</v>
      </c>
      <c r="I39" s="456">
        <v>44608</v>
      </c>
      <c r="J39" s="457"/>
      <c r="K39" s="457"/>
      <c r="L39" s="457" t="s">
        <v>1010</v>
      </c>
      <c r="M39" s="457"/>
      <c r="N39" s="458" t="s">
        <v>1024</v>
      </c>
    </row>
    <row r="40" spans="2:14" ht="45" customHeight="1">
      <c r="B40" s="452">
        <v>35</v>
      </c>
      <c r="C40" s="452" t="s">
        <v>229</v>
      </c>
      <c r="D40" s="453" t="s">
        <v>359</v>
      </c>
      <c r="E40" s="453" t="s">
        <v>912</v>
      </c>
      <c r="F40" s="454" t="s">
        <v>716</v>
      </c>
      <c r="G40" s="455" t="str">
        <f t="shared" si="1"/>
        <v>Nomor Sertifikat :
AHU-07906.AH 01.33 Tahun 2022
Tanggal : …...........................</v>
      </c>
      <c r="H40" s="455" t="s">
        <v>360</v>
      </c>
      <c r="I40" s="456"/>
      <c r="J40" s="457"/>
      <c r="K40" s="457" t="s">
        <v>1010</v>
      </c>
      <c r="L40" s="457"/>
      <c r="M40" s="457"/>
      <c r="N40" s="458"/>
    </row>
    <row r="41" spans="2:14" ht="84.95" customHeight="1">
      <c r="B41" s="452">
        <v>36</v>
      </c>
      <c r="C41" s="452" t="s">
        <v>229</v>
      </c>
      <c r="D41" s="453" t="s">
        <v>361</v>
      </c>
      <c r="E41" s="453" t="s">
        <v>913</v>
      </c>
      <c r="F41" s="454" t="s">
        <v>1130</v>
      </c>
      <c r="G41" s="455" t="str">
        <f t="shared" si="1"/>
        <v>Nomor Sertifikat :
AHU-03853.AH 01.33 Tahun 2022
Tanggal : 17 Mei 2022</v>
      </c>
      <c r="H41" s="455" t="s">
        <v>362</v>
      </c>
      <c r="I41" s="456">
        <v>44698</v>
      </c>
      <c r="J41" s="457" t="s">
        <v>1010</v>
      </c>
      <c r="K41" s="457"/>
      <c r="L41" s="457"/>
      <c r="M41" s="457"/>
      <c r="N41" s="458"/>
    </row>
    <row r="42" spans="2:14" ht="54.95" customHeight="1">
      <c r="B42" s="452">
        <v>37</v>
      </c>
      <c r="C42" s="452" t="s">
        <v>229</v>
      </c>
      <c r="D42" s="453" t="s">
        <v>363</v>
      </c>
      <c r="E42" s="453" t="s">
        <v>914</v>
      </c>
      <c r="F42" s="454" t="s">
        <v>1044</v>
      </c>
      <c r="G42" s="455" t="str">
        <f t="shared" si="1"/>
        <v>Nomor Sertifikat :
AHU-00352.AH 01.33 Tahun 2022
Tanggal : 09 Jan 2022</v>
      </c>
      <c r="H42" s="455" t="s">
        <v>364</v>
      </c>
      <c r="I42" s="456">
        <v>44570</v>
      </c>
      <c r="J42" s="457"/>
      <c r="K42" s="457" t="s">
        <v>1010</v>
      </c>
      <c r="L42" s="457"/>
      <c r="M42" s="457"/>
      <c r="N42" s="458"/>
    </row>
    <row r="43" spans="2:14" ht="54.95" customHeight="1">
      <c r="B43" s="452">
        <v>38</v>
      </c>
      <c r="C43" s="452" t="s">
        <v>229</v>
      </c>
      <c r="D43" s="453" t="s">
        <v>365</v>
      </c>
      <c r="E43" s="453" t="s">
        <v>915</v>
      </c>
      <c r="F43" s="460" t="s">
        <v>1043</v>
      </c>
      <c r="G43" s="455" t="str">
        <f t="shared" si="1"/>
        <v/>
      </c>
      <c r="H43" s="455"/>
      <c r="I43" s="456"/>
      <c r="J43" s="457"/>
      <c r="K43" s="457"/>
      <c r="L43" s="457"/>
      <c r="M43" s="457"/>
      <c r="N43" s="458" t="s">
        <v>1026</v>
      </c>
    </row>
    <row r="44" spans="2:14" ht="69.95" customHeight="1">
      <c r="B44" s="452">
        <v>39</v>
      </c>
      <c r="C44" s="452" t="s">
        <v>229</v>
      </c>
      <c r="D44" s="453" t="s">
        <v>366</v>
      </c>
      <c r="E44" s="453" t="s">
        <v>916</v>
      </c>
      <c r="F44" s="454" t="s">
        <v>1045</v>
      </c>
      <c r="G44" s="455" t="str">
        <f t="shared" si="1"/>
        <v>Nomor Sertifikat :
AHU-06065.AH 01.33 Tahun 2022
Tanggal : 28 Jul 2022</v>
      </c>
      <c r="H44" s="455" t="s">
        <v>367</v>
      </c>
      <c r="I44" s="456">
        <v>44770</v>
      </c>
      <c r="J44" s="457"/>
      <c r="K44" s="457"/>
      <c r="L44" s="457" t="s">
        <v>1010</v>
      </c>
      <c r="M44" s="457"/>
      <c r="N44" s="458"/>
    </row>
    <row r="45" spans="2:14" ht="54.95" customHeight="1">
      <c r="B45" s="452">
        <v>40</v>
      </c>
      <c r="C45" s="452" t="s">
        <v>229</v>
      </c>
      <c r="D45" s="453" t="s">
        <v>368</v>
      </c>
      <c r="E45" s="453" t="s">
        <v>917</v>
      </c>
      <c r="F45" s="454" t="s">
        <v>1046</v>
      </c>
      <c r="G45" s="455" t="str">
        <f t="shared" si="1"/>
        <v>Nomor Sertifikat :
AHU-04987.AH 01.33 Tahun 2022
Tanggal : 27 Jun 2022</v>
      </c>
      <c r="H45" s="455" t="s">
        <v>369</v>
      </c>
      <c r="I45" s="456">
        <v>44739</v>
      </c>
      <c r="J45" s="457"/>
      <c r="K45" s="457"/>
      <c r="L45" s="457" t="s">
        <v>1010</v>
      </c>
      <c r="M45" s="457"/>
      <c r="N45" s="458"/>
    </row>
    <row r="46" spans="2:14" ht="54.95" customHeight="1">
      <c r="B46" s="452">
        <v>41</v>
      </c>
      <c r="C46" s="452" t="s">
        <v>230</v>
      </c>
      <c r="D46" s="453" t="s">
        <v>644</v>
      </c>
      <c r="E46" s="453" t="s">
        <v>988</v>
      </c>
      <c r="F46" s="454" t="s">
        <v>1047</v>
      </c>
      <c r="G46" s="455" t="str">
        <f t="shared" si="1"/>
        <v>Nomor Sertifikat :
AHU-00814.AH 01.33 Tahun 2022
Tanggal : …...........................</v>
      </c>
      <c r="H46" s="455" t="s">
        <v>371</v>
      </c>
      <c r="I46" s="456"/>
      <c r="J46" s="457"/>
      <c r="K46" s="457"/>
      <c r="L46" s="457" t="s">
        <v>1010</v>
      </c>
      <c r="M46" s="457"/>
      <c r="N46" s="458"/>
    </row>
    <row r="47" spans="2:14" ht="69.95" customHeight="1">
      <c r="B47" s="452">
        <v>42</v>
      </c>
      <c r="C47" s="452" t="s">
        <v>230</v>
      </c>
      <c r="D47" s="453" t="s">
        <v>332</v>
      </c>
      <c r="E47" s="453" t="s">
        <v>987</v>
      </c>
      <c r="F47" s="454" t="s">
        <v>1030</v>
      </c>
      <c r="G47" s="455" t="str">
        <f t="shared" si="1"/>
        <v>Nomor Sertifikat :
AHU-04853.AH.01.33.Tahun 2023
Tanggal : …...........................</v>
      </c>
      <c r="H47" s="455" t="s">
        <v>663</v>
      </c>
      <c r="I47" s="456"/>
      <c r="J47" s="457"/>
      <c r="K47" s="457"/>
      <c r="L47" s="457"/>
      <c r="M47" s="457"/>
      <c r="N47" s="458"/>
    </row>
    <row r="48" spans="2:14" ht="54.95" customHeight="1">
      <c r="B48" s="452">
        <v>43</v>
      </c>
      <c r="C48" s="452" t="s">
        <v>230</v>
      </c>
      <c r="D48" s="453" t="s">
        <v>373</v>
      </c>
      <c r="E48" s="453" t="s">
        <v>989</v>
      </c>
      <c r="F48" s="454" t="s">
        <v>1048</v>
      </c>
      <c r="G48" s="455" t="str">
        <f t="shared" si="1"/>
        <v>Nomor Sertifikat :
AHU-14691.AH.01.33.Tahun 2025
Tanggal : …...........................</v>
      </c>
      <c r="H48" s="455" t="s">
        <v>664</v>
      </c>
      <c r="I48" s="456"/>
      <c r="J48" s="457"/>
      <c r="K48" s="457"/>
      <c r="L48" s="457"/>
      <c r="M48" s="457"/>
      <c r="N48" s="458"/>
    </row>
    <row r="49" spans="2:14" ht="54.95" customHeight="1">
      <c r="B49" s="452">
        <v>44</v>
      </c>
      <c r="C49" s="452" t="s">
        <v>230</v>
      </c>
      <c r="D49" s="453" t="s">
        <v>375</v>
      </c>
      <c r="E49" s="453" t="s">
        <v>918</v>
      </c>
      <c r="F49" s="454" t="s">
        <v>1049</v>
      </c>
      <c r="G49" s="455" t="str">
        <f t="shared" si="1"/>
        <v>Nomor Sertifikat :
AHU-04127.AH.01.33.Tahun 2023
Tanggal : …...........................</v>
      </c>
      <c r="H49" s="455" t="s">
        <v>665</v>
      </c>
      <c r="I49" s="456"/>
      <c r="J49" s="457"/>
      <c r="K49" s="457" t="s">
        <v>1010</v>
      </c>
      <c r="L49" s="457"/>
      <c r="M49" s="457"/>
      <c r="N49" s="458"/>
    </row>
    <row r="50" spans="2:14" ht="54.95" customHeight="1">
      <c r="B50" s="452">
        <v>45</v>
      </c>
      <c r="C50" s="452" t="s">
        <v>230</v>
      </c>
      <c r="D50" s="453" t="s">
        <v>646</v>
      </c>
      <c r="E50" s="453" t="s">
        <v>944</v>
      </c>
      <c r="F50" s="454" t="s">
        <v>1050</v>
      </c>
      <c r="G50" s="455" t="str">
        <f t="shared" si="1"/>
        <v>Nomor Sertifikat :
AHU-0439.AH.01.33.Tahun 2024
Tanggal : …...........................</v>
      </c>
      <c r="H50" s="455" t="s">
        <v>666</v>
      </c>
      <c r="I50" s="456"/>
      <c r="J50" s="457"/>
      <c r="K50" s="457" t="s">
        <v>1010</v>
      </c>
      <c r="L50" s="457"/>
      <c r="M50" s="457"/>
      <c r="N50" s="458"/>
    </row>
    <row r="51" spans="2:14" ht="54.95" customHeight="1">
      <c r="B51" s="452">
        <v>46</v>
      </c>
      <c r="C51" s="452" t="s">
        <v>230</v>
      </c>
      <c r="D51" s="453" t="s">
        <v>379</v>
      </c>
      <c r="E51" s="453" t="s">
        <v>945</v>
      </c>
      <c r="F51" s="454" t="s">
        <v>1051</v>
      </c>
      <c r="G51" s="455" t="str">
        <f t="shared" si="1"/>
        <v>Nomor Sertifikat :
AHU-04097.AH.01.33.Tahun 2023
Tanggal : …...........................</v>
      </c>
      <c r="H51" s="455" t="s">
        <v>667</v>
      </c>
      <c r="I51" s="456"/>
      <c r="J51" s="457"/>
      <c r="K51" s="457" t="s">
        <v>1010</v>
      </c>
      <c r="L51" s="457"/>
      <c r="M51" s="457"/>
      <c r="N51" s="458"/>
    </row>
    <row r="52" spans="2:14" ht="54.95" customHeight="1">
      <c r="B52" s="452">
        <v>47</v>
      </c>
      <c r="C52" s="452" t="s">
        <v>230</v>
      </c>
      <c r="D52" s="453" t="s">
        <v>527</v>
      </c>
      <c r="E52" s="453" t="s">
        <v>986</v>
      </c>
      <c r="F52" s="454" t="s">
        <v>1052</v>
      </c>
      <c r="G52" s="455" t="str">
        <f t="shared" si="1"/>
        <v>Nomor Sertifikat :
AHU-03766.AH.01.33.Tahun 2023
Tanggal : …...........................</v>
      </c>
      <c r="H52" s="455" t="s">
        <v>668</v>
      </c>
      <c r="I52" s="456"/>
      <c r="J52" s="457" t="s">
        <v>1010</v>
      </c>
      <c r="K52" s="457"/>
      <c r="L52" s="457"/>
      <c r="M52" s="457"/>
      <c r="N52" s="458"/>
    </row>
    <row r="53" spans="2:14" ht="48.95" customHeight="1">
      <c r="B53" s="452">
        <v>48</v>
      </c>
      <c r="C53" s="452" t="s">
        <v>230</v>
      </c>
      <c r="D53" s="453" t="s">
        <v>383</v>
      </c>
      <c r="E53" s="453" t="s">
        <v>985</v>
      </c>
      <c r="F53" s="454" t="s">
        <v>720</v>
      </c>
      <c r="G53" s="455" t="str">
        <f t="shared" si="1"/>
        <v>Nomor Sertifikat :
AHU-00699.AH.01.33.Tahun 2025
Tanggal : …...........................</v>
      </c>
      <c r="H53" s="455" t="s">
        <v>669</v>
      </c>
      <c r="I53" s="456"/>
      <c r="J53" s="457"/>
      <c r="K53" s="457" t="s">
        <v>1010</v>
      </c>
      <c r="L53" s="457"/>
      <c r="M53" s="457"/>
      <c r="N53" s="458"/>
    </row>
    <row r="54" spans="2:14" ht="69.95" customHeight="1">
      <c r="B54" s="452">
        <v>49</v>
      </c>
      <c r="C54" s="452" t="s">
        <v>230</v>
      </c>
      <c r="D54" s="453" t="s">
        <v>385</v>
      </c>
      <c r="E54" s="453" t="s">
        <v>984</v>
      </c>
      <c r="F54" s="454" t="s">
        <v>1053</v>
      </c>
      <c r="G54" s="455" t="str">
        <f t="shared" si="1"/>
        <v>Nomor Sertifikat :
AHU-04523.AH 01.33 Tahun 2022
Tanggal : …...........................</v>
      </c>
      <c r="H54" s="455" t="s">
        <v>386</v>
      </c>
      <c r="I54" s="456"/>
      <c r="J54" s="457" t="s">
        <v>1010</v>
      </c>
      <c r="K54" s="457"/>
      <c r="L54" s="457"/>
      <c r="M54" s="457"/>
      <c r="N54" s="458"/>
    </row>
    <row r="55" spans="2:14" ht="84.95" customHeight="1">
      <c r="B55" s="452">
        <v>50</v>
      </c>
      <c r="C55" s="452" t="s">
        <v>230</v>
      </c>
      <c r="D55" s="453" t="s">
        <v>387</v>
      </c>
      <c r="E55" s="453" t="s">
        <v>983</v>
      </c>
      <c r="F55" s="454" t="s">
        <v>1129</v>
      </c>
      <c r="G55" s="455" t="str">
        <f t="shared" si="1"/>
        <v>Nomor Sertifikat :
AHU-00630.AH 01.33 Tahun 2022
Tanggal : 16 Jan 2022</v>
      </c>
      <c r="H55" s="455" t="s">
        <v>388</v>
      </c>
      <c r="I55" s="456">
        <v>44577</v>
      </c>
      <c r="J55" s="457"/>
      <c r="K55" s="457" t="s">
        <v>1010</v>
      </c>
      <c r="L55" s="457"/>
      <c r="M55" s="457"/>
      <c r="N55" s="458"/>
    </row>
    <row r="56" spans="2:14" ht="54.95" customHeight="1">
      <c r="B56" s="452">
        <v>51</v>
      </c>
      <c r="C56" s="452" t="s">
        <v>230</v>
      </c>
      <c r="D56" s="453" t="s">
        <v>389</v>
      </c>
      <c r="E56" s="453" t="s">
        <v>982</v>
      </c>
      <c r="F56" s="454" t="s">
        <v>1054</v>
      </c>
      <c r="G56" s="455" t="str">
        <f t="shared" si="1"/>
        <v>Nomor Sertifikat :
AHU-05386.AH.01.33.Tahun 2023
Tanggal : …...........................</v>
      </c>
      <c r="H56" s="455" t="s">
        <v>670</v>
      </c>
      <c r="I56" s="456"/>
      <c r="J56" s="457"/>
      <c r="K56" s="457" t="s">
        <v>1010</v>
      </c>
      <c r="L56" s="457"/>
      <c r="M56" s="457"/>
      <c r="N56" s="458"/>
    </row>
    <row r="57" spans="2:14" ht="54.95" customHeight="1">
      <c r="B57" s="452">
        <v>52</v>
      </c>
      <c r="C57" s="452" t="s">
        <v>230</v>
      </c>
      <c r="D57" s="453" t="s">
        <v>390</v>
      </c>
      <c r="E57" s="453" t="s">
        <v>979</v>
      </c>
      <c r="F57" s="454" t="s">
        <v>1055</v>
      </c>
      <c r="G57" s="455" t="str">
        <f t="shared" si="1"/>
        <v>Nomor Sertifikat :
AHU-01315.AH 01.33 Tahun 2021
Tanggal : 22 Sep 2023</v>
      </c>
      <c r="H57" s="455" t="s">
        <v>391</v>
      </c>
      <c r="I57" s="456">
        <v>45191</v>
      </c>
      <c r="J57" s="457"/>
      <c r="K57" s="457"/>
      <c r="L57" s="457" t="s">
        <v>1010</v>
      </c>
      <c r="M57" s="457"/>
      <c r="N57" s="458"/>
    </row>
    <row r="58" spans="2:14" ht="78.95" customHeight="1">
      <c r="B58" s="452">
        <v>53</v>
      </c>
      <c r="C58" s="452" t="s">
        <v>230</v>
      </c>
      <c r="D58" s="453" t="s">
        <v>392</v>
      </c>
      <c r="E58" s="453" t="s">
        <v>980</v>
      </c>
      <c r="F58" s="454" t="s">
        <v>1056</v>
      </c>
      <c r="G58" s="455" t="str">
        <f t="shared" si="1"/>
        <v>Nomor Sertifikat :
AHU-03878.AH 01.33 Tahun 2023
Tanggal : …...........................</v>
      </c>
      <c r="H58" s="455" t="s">
        <v>393</v>
      </c>
      <c r="I58" s="456"/>
      <c r="J58" s="457"/>
      <c r="K58" s="457" t="s">
        <v>1010</v>
      </c>
      <c r="L58" s="457"/>
      <c r="M58" s="457"/>
      <c r="N58" s="458"/>
    </row>
    <row r="59" spans="2:14" ht="66" customHeight="1">
      <c r="B59" s="452">
        <v>54</v>
      </c>
      <c r="C59" s="452" t="s">
        <v>230</v>
      </c>
      <c r="D59" s="453" t="s">
        <v>394</v>
      </c>
      <c r="E59" s="453" t="s">
        <v>981</v>
      </c>
      <c r="F59" s="454" t="s">
        <v>1057</v>
      </c>
      <c r="G59" s="455" t="str">
        <f t="shared" si="1"/>
        <v>Nomor Sertifikat :
AHU-04105.AH 01.33 Tahun 2023
Tanggal : …...........................</v>
      </c>
      <c r="H59" s="455" t="s">
        <v>395</v>
      </c>
      <c r="I59" s="456"/>
      <c r="J59" s="457"/>
      <c r="K59" s="457" t="s">
        <v>1010</v>
      </c>
      <c r="L59" s="457"/>
      <c r="M59" s="457"/>
      <c r="N59" s="458"/>
    </row>
    <row r="60" spans="2:14" ht="69.95" customHeight="1">
      <c r="B60" s="452">
        <v>55</v>
      </c>
      <c r="C60" s="452" t="s">
        <v>230</v>
      </c>
      <c r="D60" s="453" t="s">
        <v>396</v>
      </c>
      <c r="E60" s="453" t="s">
        <v>977</v>
      </c>
      <c r="F60" s="454" t="s">
        <v>1128</v>
      </c>
      <c r="G60" s="455" t="str">
        <f t="shared" si="1"/>
        <v>Nomor Sertifikat :
AHU-00674.AH 01.33 Tahun 2025
Tanggal : …...........................</v>
      </c>
      <c r="H60" s="455" t="s">
        <v>397</v>
      </c>
      <c r="I60" s="456"/>
      <c r="J60" s="457"/>
      <c r="K60" s="457" t="s">
        <v>1010</v>
      </c>
      <c r="L60" s="457"/>
      <c r="M60" s="457"/>
      <c r="N60" s="458"/>
    </row>
    <row r="61" spans="2:14" ht="39" customHeight="1">
      <c r="B61" s="452">
        <v>56</v>
      </c>
      <c r="C61" s="452" t="s">
        <v>230</v>
      </c>
      <c r="D61" s="453" t="s">
        <v>398</v>
      </c>
      <c r="E61" s="453" t="s">
        <v>978</v>
      </c>
      <c r="F61" s="454" t="s">
        <v>691</v>
      </c>
      <c r="G61" s="455" t="str">
        <f t="shared" si="1"/>
        <v/>
      </c>
      <c r="H61" s="455"/>
      <c r="I61" s="456"/>
      <c r="J61" s="457"/>
      <c r="K61" s="457"/>
      <c r="L61" s="457"/>
      <c r="M61" s="457"/>
      <c r="N61" s="458" t="s">
        <v>1026</v>
      </c>
    </row>
    <row r="62" spans="2:14" ht="54.95" customHeight="1">
      <c r="B62" s="452">
        <v>57</v>
      </c>
      <c r="C62" s="452" t="s">
        <v>230</v>
      </c>
      <c r="D62" s="453" t="s">
        <v>399</v>
      </c>
      <c r="E62" s="453" t="s">
        <v>976</v>
      </c>
      <c r="F62" s="454" t="s">
        <v>1058</v>
      </c>
      <c r="G62" s="455" t="str">
        <f t="shared" si="1"/>
        <v>Nomor Sertifikat :
AHU-00789.AH 01.33 Tahun 2022
Tanggal : …...........................</v>
      </c>
      <c r="H62" s="455" t="s">
        <v>400</v>
      </c>
      <c r="I62" s="456"/>
      <c r="J62" s="457"/>
      <c r="K62" s="457"/>
      <c r="L62" s="457" t="s">
        <v>1010</v>
      </c>
      <c r="M62" s="457"/>
      <c r="N62" s="458"/>
    </row>
    <row r="63" spans="2:14" ht="54.95" customHeight="1">
      <c r="B63" s="452">
        <v>58</v>
      </c>
      <c r="C63" s="452" t="s">
        <v>231</v>
      </c>
      <c r="D63" s="453" t="s">
        <v>353</v>
      </c>
      <c r="E63" s="453" t="s">
        <v>975</v>
      </c>
      <c r="F63" s="454" t="s">
        <v>1059</v>
      </c>
      <c r="G63" s="455" t="str">
        <f t="shared" si="1"/>
        <v>Nomor Sertifikat :
AHU-05618.AH.01.33.Tahun 2025
Tanggal : …...........................</v>
      </c>
      <c r="H63" s="455" t="s">
        <v>671</v>
      </c>
      <c r="I63" s="456"/>
      <c r="J63" s="457"/>
      <c r="K63" s="457" t="s">
        <v>1010</v>
      </c>
      <c r="L63" s="457"/>
      <c r="M63" s="457"/>
      <c r="N63" s="458"/>
    </row>
    <row r="64" spans="2:14" ht="54.95" customHeight="1">
      <c r="B64" s="452">
        <v>59</v>
      </c>
      <c r="C64" s="452" t="s">
        <v>231</v>
      </c>
      <c r="D64" s="453" t="s">
        <v>647</v>
      </c>
      <c r="E64" s="453" t="s">
        <v>919</v>
      </c>
      <c r="F64" s="454" t="s">
        <v>1060</v>
      </c>
      <c r="G64" s="455" t="str">
        <f t="shared" si="1"/>
        <v>Nomor Sertifikat :
AHU-03244.AH.01.33.Tahun 2025
Tanggal : …...........................</v>
      </c>
      <c r="H64" s="455" t="s">
        <v>672</v>
      </c>
      <c r="I64" s="456"/>
      <c r="J64" s="457"/>
      <c r="K64" s="457" t="s">
        <v>1010</v>
      </c>
      <c r="L64" s="457"/>
      <c r="M64" s="457"/>
      <c r="N64" s="458"/>
    </row>
    <row r="65" spans="2:14" ht="54.95" customHeight="1">
      <c r="B65" s="452">
        <v>60</v>
      </c>
      <c r="C65" s="452" t="s">
        <v>231</v>
      </c>
      <c r="D65" s="453" t="s">
        <v>404</v>
      </c>
      <c r="E65" s="453" t="s">
        <v>946</v>
      </c>
      <c r="F65" s="454" t="s">
        <v>1061</v>
      </c>
      <c r="G65" s="455" t="str">
        <f t="shared" si="1"/>
        <v>Nomor Sertifikat :
AHU-13895.AH.01.33.Tahun 2025
Tanggal : 28 Sep 2025</v>
      </c>
      <c r="H65" s="455" t="s">
        <v>673</v>
      </c>
      <c r="I65" s="456">
        <v>45928</v>
      </c>
      <c r="J65" s="457"/>
      <c r="K65" s="457" t="s">
        <v>1010</v>
      </c>
      <c r="L65" s="457"/>
      <c r="M65" s="457"/>
      <c r="N65" s="458"/>
    </row>
    <row r="66" spans="2:14" ht="69.95" customHeight="1">
      <c r="B66" s="452">
        <v>61</v>
      </c>
      <c r="C66" s="452" t="s">
        <v>231</v>
      </c>
      <c r="D66" s="453" t="s">
        <v>648</v>
      </c>
      <c r="E66" s="453" t="s">
        <v>974</v>
      </c>
      <c r="F66" s="454" t="s">
        <v>1127</v>
      </c>
      <c r="G66" s="455" t="str">
        <f t="shared" si="1"/>
        <v>Nomor Sertifikat :
AHU-06085.AH 01.33 Tahun 2022
Tanggal : 29 Jul 2022</v>
      </c>
      <c r="H66" s="455" t="s">
        <v>406</v>
      </c>
      <c r="I66" s="456">
        <v>44771</v>
      </c>
      <c r="J66" s="457"/>
      <c r="K66" s="457"/>
      <c r="L66" s="457" t="s">
        <v>1010</v>
      </c>
      <c r="M66" s="457"/>
      <c r="N66" s="458"/>
    </row>
    <row r="67" spans="2:14" ht="54.95" customHeight="1">
      <c r="B67" s="452">
        <v>62</v>
      </c>
      <c r="C67" s="452" t="s">
        <v>231</v>
      </c>
      <c r="D67" s="453" t="s">
        <v>407</v>
      </c>
      <c r="E67" s="453" t="s">
        <v>973</v>
      </c>
      <c r="F67" s="454" t="s">
        <v>1062</v>
      </c>
      <c r="G67" s="455" t="str">
        <f t="shared" si="1"/>
        <v>Nomor Sertifikat :
AHU-01100.AH 01.33 Tahun 2022
Tanggal : 26 Jan 2022</v>
      </c>
      <c r="H67" s="455" t="s">
        <v>408</v>
      </c>
      <c r="I67" s="456">
        <v>44587</v>
      </c>
      <c r="J67" s="457" t="s">
        <v>1010</v>
      </c>
      <c r="K67" s="457"/>
      <c r="L67" s="457"/>
      <c r="M67" s="457"/>
      <c r="N67" s="458"/>
    </row>
    <row r="68" spans="2:14" ht="45" customHeight="1">
      <c r="B68" s="452">
        <v>63</v>
      </c>
      <c r="C68" s="452" t="s">
        <v>231</v>
      </c>
      <c r="D68" s="453" t="s">
        <v>409</v>
      </c>
      <c r="E68" s="453" t="s">
        <v>972</v>
      </c>
      <c r="F68" s="454" t="s">
        <v>722</v>
      </c>
      <c r="G68" s="455" t="str">
        <f t="shared" si="1"/>
        <v>Nomor Sertifikat :
AHU-01100.AH 01.33 Tahun 2023
Tanggal : 25 Mei 2025</v>
      </c>
      <c r="H68" s="455" t="s">
        <v>410</v>
      </c>
      <c r="I68" s="456">
        <v>45802</v>
      </c>
      <c r="J68" s="457" t="s">
        <v>1010</v>
      </c>
      <c r="K68" s="457"/>
      <c r="L68" s="457"/>
      <c r="M68" s="457"/>
      <c r="N68" s="458"/>
    </row>
    <row r="69" spans="2:14" ht="69.95" customHeight="1">
      <c r="B69" s="452">
        <v>64</v>
      </c>
      <c r="C69" s="452" t="s">
        <v>231</v>
      </c>
      <c r="D69" s="453" t="s">
        <v>411</v>
      </c>
      <c r="E69" s="453" t="s">
        <v>971</v>
      </c>
      <c r="F69" s="454" t="s">
        <v>1063</v>
      </c>
      <c r="G69" s="455" t="str">
        <f t="shared" si="1"/>
        <v>Nomor Sertifikat :
AHU-00490.AH.01.33 Tahun 2023
Tanggal : …...........................</v>
      </c>
      <c r="H69" s="455" t="s">
        <v>674</v>
      </c>
      <c r="I69" s="456"/>
      <c r="J69" s="457"/>
      <c r="K69" s="457"/>
      <c r="L69" s="457" t="s">
        <v>1010</v>
      </c>
      <c r="M69" s="457"/>
      <c r="N69" s="458"/>
    </row>
    <row r="70" spans="2:14" ht="54.95" customHeight="1">
      <c r="B70" s="452">
        <v>65</v>
      </c>
      <c r="C70" s="452" t="s">
        <v>231</v>
      </c>
      <c r="D70" s="453" t="s">
        <v>413</v>
      </c>
      <c r="E70" s="453" t="s">
        <v>920</v>
      </c>
      <c r="F70" s="454" t="s">
        <v>1126</v>
      </c>
      <c r="G70" s="455" t="str">
        <f t="shared" ref="G70:G101" si="2">IF(H70="","","Nomor Sertifikat :"&amp;CHAR(10)&amp;
H70&amp;CHAR(10)&amp;
"Tanggal : "&amp;IF(I70="","…...........................",TEXT(I70,"dd mmm yyyy")))</f>
        <v>Nomor Sertifikat :
AHU-03924.AH.01.33 Tahun 2023
Tanggal : 13 Sep 2023</v>
      </c>
      <c r="H70" s="455" t="s">
        <v>675</v>
      </c>
      <c r="I70" s="456">
        <v>45182</v>
      </c>
      <c r="J70" s="457"/>
      <c r="K70" s="457"/>
      <c r="L70" s="457" t="s">
        <v>1010</v>
      </c>
      <c r="M70" s="457"/>
      <c r="N70" s="458"/>
    </row>
    <row r="71" spans="2:14" ht="69.95" customHeight="1">
      <c r="B71" s="452">
        <v>66</v>
      </c>
      <c r="C71" s="452" t="s">
        <v>231</v>
      </c>
      <c r="D71" s="453" t="s">
        <v>521</v>
      </c>
      <c r="E71" s="453" t="s">
        <v>969</v>
      </c>
      <c r="F71" s="454" t="s">
        <v>1125</v>
      </c>
      <c r="G71" s="455" t="str">
        <f t="shared" si="2"/>
        <v>Nomor Sertifikat :
AHU-00495.AH 01.33 Tahun 2022
Tanggal : 12 Jan 2022</v>
      </c>
      <c r="H71" s="455" t="s">
        <v>416</v>
      </c>
      <c r="I71" s="456">
        <v>44573</v>
      </c>
      <c r="J71" s="457"/>
      <c r="K71" s="457"/>
      <c r="L71" s="457" t="s">
        <v>1010</v>
      </c>
      <c r="M71" s="457"/>
      <c r="N71" s="458"/>
    </row>
    <row r="72" spans="2:14" ht="69.95" customHeight="1">
      <c r="B72" s="452">
        <v>67</v>
      </c>
      <c r="C72" s="452" t="s">
        <v>231</v>
      </c>
      <c r="D72" s="453" t="s">
        <v>417</v>
      </c>
      <c r="E72" s="453" t="s">
        <v>970</v>
      </c>
      <c r="F72" s="454" t="s">
        <v>1065</v>
      </c>
      <c r="G72" s="455" t="str">
        <f t="shared" si="2"/>
        <v>Nomor Sertifikat :
AHU-00812.AH 01.33 Tahun 2022
Tanggal : 19 Jan 2022</v>
      </c>
      <c r="H72" s="455" t="s">
        <v>418</v>
      </c>
      <c r="I72" s="456">
        <v>44580</v>
      </c>
      <c r="J72" s="457"/>
      <c r="K72" s="457"/>
      <c r="L72" s="457" t="s">
        <v>1010</v>
      </c>
      <c r="M72" s="457"/>
      <c r="N72" s="458"/>
    </row>
    <row r="73" spans="2:14" ht="69.95" customHeight="1">
      <c r="B73" s="452">
        <v>68</v>
      </c>
      <c r="C73" s="452" t="s">
        <v>231</v>
      </c>
      <c r="D73" s="453" t="s">
        <v>523</v>
      </c>
      <c r="E73" s="453" t="s">
        <v>947</v>
      </c>
      <c r="F73" s="454" t="s">
        <v>1067</v>
      </c>
      <c r="G73" s="455" t="str">
        <f t="shared" si="2"/>
        <v>Nomor Sertifikat :
AHU-04172.AH 01.33 Tahun 2023
Tanggal : 22 Sep 2023</v>
      </c>
      <c r="H73" s="455" t="s">
        <v>420</v>
      </c>
      <c r="I73" s="456">
        <v>45191</v>
      </c>
      <c r="J73" s="457"/>
      <c r="K73" s="457"/>
      <c r="L73" s="457" t="s">
        <v>1010</v>
      </c>
      <c r="M73" s="457"/>
      <c r="N73" s="458"/>
    </row>
    <row r="74" spans="2:14" ht="54.95" customHeight="1">
      <c r="B74" s="452">
        <v>69</v>
      </c>
      <c r="C74" s="452" t="s">
        <v>231</v>
      </c>
      <c r="D74" s="453" t="s">
        <v>649</v>
      </c>
      <c r="E74" s="453" t="s">
        <v>948</v>
      </c>
      <c r="F74" s="454" t="s">
        <v>1066</v>
      </c>
      <c r="G74" s="455" t="str">
        <f t="shared" si="2"/>
        <v>Nomor Sertifikat :
AHU-02008.AH 01.33 Tahun 2022
Tanggal : 21 Feb 2022</v>
      </c>
      <c r="H74" s="455" t="s">
        <v>422</v>
      </c>
      <c r="I74" s="456">
        <v>44613</v>
      </c>
      <c r="J74" s="457"/>
      <c r="K74" s="457" t="s">
        <v>1010</v>
      </c>
      <c r="L74" s="457"/>
      <c r="M74" s="457"/>
      <c r="N74" s="458"/>
    </row>
    <row r="75" spans="2:14" ht="54.95" customHeight="1">
      <c r="B75" s="452">
        <v>70</v>
      </c>
      <c r="C75" s="452" t="s">
        <v>231</v>
      </c>
      <c r="D75" s="453" t="s">
        <v>522</v>
      </c>
      <c r="E75" s="453" t="s">
        <v>949</v>
      </c>
      <c r="F75" s="454" t="s">
        <v>1068</v>
      </c>
      <c r="G75" s="455" t="str">
        <f t="shared" si="2"/>
        <v>Nomor Sertifikat :
AHU-08381.AH.01.33.Tahun 2025
Tanggal : 25 Jul 2025</v>
      </c>
      <c r="H75" s="455" t="s">
        <v>676</v>
      </c>
      <c r="I75" s="456">
        <v>45863</v>
      </c>
      <c r="J75" s="457" t="s">
        <v>1010</v>
      </c>
      <c r="K75" s="457"/>
      <c r="L75" s="457"/>
      <c r="M75" s="457"/>
      <c r="N75" s="458"/>
    </row>
    <row r="76" spans="2:14" ht="54.95" customHeight="1">
      <c r="B76" s="452">
        <v>71</v>
      </c>
      <c r="C76" s="452" t="s">
        <v>231</v>
      </c>
      <c r="D76" s="453" t="s">
        <v>425</v>
      </c>
      <c r="E76" s="453" t="s">
        <v>1004</v>
      </c>
      <c r="F76" s="454" t="s">
        <v>1069</v>
      </c>
      <c r="G76" s="455" t="str">
        <f t="shared" si="2"/>
        <v>Nomor Sertifikat :
AHU-00348.AH 01.33 Tahun 2022
Tanggal : 09 Jan 2022</v>
      </c>
      <c r="H76" s="455" t="s">
        <v>426</v>
      </c>
      <c r="I76" s="456">
        <v>44570</v>
      </c>
      <c r="J76" s="457"/>
      <c r="K76" s="457"/>
      <c r="L76" s="457" t="s">
        <v>1010</v>
      </c>
      <c r="M76" s="457"/>
      <c r="N76" s="458"/>
    </row>
    <row r="77" spans="2:14" ht="54.95" customHeight="1">
      <c r="B77" s="452">
        <v>72</v>
      </c>
      <c r="C77" s="452" t="s">
        <v>232</v>
      </c>
      <c r="D77" s="453" t="s">
        <v>528</v>
      </c>
      <c r="E77" s="453" t="s">
        <v>922</v>
      </c>
      <c r="F77" s="454" t="s">
        <v>1070</v>
      </c>
      <c r="G77" s="455" t="str">
        <f t="shared" si="2"/>
        <v>Nomor Sertifikat :
AHU-02600.AH.01.33.Tahun 2025
Tanggal : …...........................</v>
      </c>
      <c r="H77" s="455" t="s">
        <v>677</v>
      </c>
      <c r="I77" s="456"/>
      <c r="J77" s="457"/>
      <c r="K77" s="457" t="s">
        <v>1010</v>
      </c>
      <c r="L77" s="457"/>
      <c r="M77" s="457"/>
      <c r="N77" s="458"/>
    </row>
    <row r="78" spans="2:14" ht="54.95" customHeight="1">
      <c r="B78" s="452">
        <v>73</v>
      </c>
      <c r="C78" s="452" t="s">
        <v>232</v>
      </c>
      <c r="D78" s="453" t="s">
        <v>232</v>
      </c>
      <c r="E78" s="453" t="s">
        <v>923</v>
      </c>
      <c r="F78" s="454" t="s">
        <v>1071</v>
      </c>
      <c r="G78" s="455" t="str">
        <f t="shared" si="2"/>
        <v>Nomor Sertifikat :
AHU-06453.AH.01.33.Tahun 2025
Tanggal : …...........................</v>
      </c>
      <c r="H78" s="455" t="s">
        <v>678</v>
      </c>
      <c r="I78" s="456"/>
      <c r="J78" s="457"/>
      <c r="K78" s="457" t="s">
        <v>1010</v>
      </c>
      <c r="L78" s="457"/>
      <c r="M78" s="457"/>
      <c r="N78" s="458"/>
    </row>
    <row r="79" spans="2:14" ht="48.95" customHeight="1">
      <c r="B79" s="452">
        <v>74</v>
      </c>
      <c r="C79" s="452" t="s">
        <v>232</v>
      </c>
      <c r="D79" s="453" t="s">
        <v>430</v>
      </c>
      <c r="E79" s="453" t="s">
        <v>924</v>
      </c>
      <c r="F79" s="454" t="s">
        <v>824</v>
      </c>
      <c r="G79" s="455" t="str">
        <f t="shared" si="2"/>
        <v/>
      </c>
      <c r="H79" s="455"/>
      <c r="I79" s="456"/>
      <c r="J79" s="457"/>
      <c r="K79" s="457"/>
      <c r="L79" s="457"/>
      <c r="M79" s="457"/>
      <c r="N79" s="458" t="s">
        <v>1026</v>
      </c>
    </row>
    <row r="80" spans="2:14" ht="45" customHeight="1">
      <c r="B80" s="452">
        <v>75</v>
      </c>
      <c r="C80" s="452" t="s">
        <v>232</v>
      </c>
      <c r="D80" s="453" t="s">
        <v>431</v>
      </c>
      <c r="E80" s="453" t="s">
        <v>968</v>
      </c>
      <c r="F80" s="454" t="s">
        <v>727</v>
      </c>
      <c r="G80" s="455" t="str">
        <f t="shared" si="2"/>
        <v>Nomor Sertifikat :
AHU-04864.AH.01.33.Tahun 2025
Tanggal : …...........................</v>
      </c>
      <c r="H80" s="455" t="s">
        <v>679</v>
      </c>
      <c r="I80" s="456"/>
      <c r="J80" s="457" t="s">
        <v>1010</v>
      </c>
      <c r="K80" s="457"/>
      <c r="L80" s="457"/>
      <c r="M80" s="457"/>
      <c r="N80" s="458"/>
    </row>
    <row r="81" spans="2:14" ht="69.95" customHeight="1">
      <c r="B81" s="452">
        <v>76</v>
      </c>
      <c r="C81" s="452" t="s">
        <v>232</v>
      </c>
      <c r="D81" s="453" t="s">
        <v>433</v>
      </c>
      <c r="E81" s="453" t="s">
        <v>950</v>
      </c>
      <c r="F81" s="454" t="s">
        <v>1072</v>
      </c>
      <c r="G81" s="455" t="str">
        <f t="shared" si="2"/>
        <v>Nomor Sertifikat :
AHU-02475.AH.01.33.Tahun 2025
Tanggal : 16 Apr 2025</v>
      </c>
      <c r="H81" s="455" t="s">
        <v>680</v>
      </c>
      <c r="I81" s="456">
        <v>45763</v>
      </c>
      <c r="J81" s="457" t="s">
        <v>1010</v>
      </c>
      <c r="K81" s="457"/>
      <c r="L81" s="457"/>
      <c r="M81" s="457"/>
      <c r="N81" s="458"/>
    </row>
    <row r="82" spans="2:14" ht="54.95" customHeight="1">
      <c r="B82" s="452">
        <v>77</v>
      </c>
      <c r="C82" s="452" t="s">
        <v>232</v>
      </c>
      <c r="D82" s="453" t="s">
        <v>435</v>
      </c>
      <c r="E82" s="453" t="s">
        <v>925</v>
      </c>
      <c r="F82" s="454" t="s">
        <v>1073</v>
      </c>
      <c r="G82" s="455" t="str">
        <f t="shared" si="2"/>
        <v>Nomor Sertifikat :
AHU-00317.AH 01.33 Tahun 2025
Tanggal : 16 Jan 2025</v>
      </c>
      <c r="H82" s="455" t="s">
        <v>436</v>
      </c>
      <c r="I82" s="456">
        <v>45673</v>
      </c>
      <c r="J82" s="457" t="s">
        <v>1010</v>
      </c>
      <c r="K82" s="457"/>
      <c r="L82" s="457"/>
      <c r="M82" s="457"/>
      <c r="N82" s="458"/>
    </row>
    <row r="83" spans="2:14" ht="54.95" customHeight="1">
      <c r="B83" s="452">
        <v>78</v>
      </c>
      <c r="C83" s="452" t="s">
        <v>232</v>
      </c>
      <c r="D83" s="453" t="s">
        <v>437</v>
      </c>
      <c r="E83" s="453" t="s">
        <v>926</v>
      </c>
      <c r="F83" s="454" t="s">
        <v>1074</v>
      </c>
      <c r="G83" s="455" t="str">
        <f t="shared" si="2"/>
        <v>Nomor Sertifikat :
AHU-01824.AH 01.33 Tahun 2025
Tanggal : 14 Mar 2025</v>
      </c>
      <c r="H83" s="455" t="s">
        <v>438</v>
      </c>
      <c r="I83" s="456">
        <v>45730</v>
      </c>
      <c r="J83" s="457"/>
      <c r="K83" s="457" t="s">
        <v>1010</v>
      </c>
      <c r="L83" s="457"/>
      <c r="M83" s="457"/>
      <c r="N83" s="458"/>
    </row>
    <row r="84" spans="2:14" ht="54.95" customHeight="1">
      <c r="B84" s="452">
        <v>79</v>
      </c>
      <c r="C84" s="452" t="s">
        <v>232</v>
      </c>
      <c r="D84" s="453" t="s">
        <v>650</v>
      </c>
      <c r="E84" s="453" t="s">
        <v>927</v>
      </c>
      <c r="F84" s="454" t="s">
        <v>1075</v>
      </c>
      <c r="G84" s="455" t="str">
        <f t="shared" si="2"/>
        <v>Nomor Sertifikat :
AHU-01316.AH.01.33.Tahun 2021
Tanggal : 16 Des 2021</v>
      </c>
      <c r="H84" s="455" t="s">
        <v>534</v>
      </c>
      <c r="I84" s="456">
        <v>44546</v>
      </c>
      <c r="J84" s="457"/>
      <c r="K84" s="457"/>
      <c r="L84" s="457" t="s">
        <v>1010</v>
      </c>
      <c r="M84" s="457"/>
      <c r="N84" s="458"/>
    </row>
    <row r="85" spans="2:14" ht="69.95" customHeight="1">
      <c r="B85" s="452">
        <v>80</v>
      </c>
      <c r="C85" s="452" t="s">
        <v>232</v>
      </c>
      <c r="D85" s="453" t="s">
        <v>441</v>
      </c>
      <c r="E85" s="453" t="s">
        <v>928</v>
      </c>
      <c r="F85" s="454" t="s">
        <v>1124</v>
      </c>
      <c r="G85" s="455" t="str">
        <f t="shared" si="2"/>
        <v>Nomor Sertifikat :
AHU-01897.AH 01.33 Tahun 2023
Tanggal : 31 Mar 2023</v>
      </c>
      <c r="H85" s="455" t="s">
        <v>442</v>
      </c>
      <c r="I85" s="456">
        <v>45016</v>
      </c>
      <c r="J85" s="457"/>
      <c r="K85" s="457"/>
      <c r="L85" s="457" t="s">
        <v>1010</v>
      </c>
      <c r="M85" s="457"/>
      <c r="N85" s="458"/>
    </row>
    <row r="86" spans="2:14" ht="45" customHeight="1">
      <c r="B86" s="452">
        <v>81</v>
      </c>
      <c r="C86" s="452" t="s">
        <v>232</v>
      </c>
      <c r="D86" s="453" t="s">
        <v>443</v>
      </c>
      <c r="E86" s="453" t="s">
        <v>929</v>
      </c>
      <c r="F86" s="454" t="s">
        <v>831</v>
      </c>
      <c r="G86" s="455" t="str">
        <f t="shared" si="2"/>
        <v>Nomor Sertifikat :
AHU-00925.AH.01.33 Tahun 2025
Tanggal : 10 Feb 2025</v>
      </c>
      <c r="H86" s="455" t="s">
        <v>444</v>
      </c>
      <c r="I86" s="456">
        <v>45698</v>
      </c>
      <c r="J86" s="457" t="s">
        <v>1010</v>
      </c>
      <c r="K86" s="457"/>
      <c r="L86" s="457"/>
      <c r="M86" s="457"/>
      <c r="N86" s="458"/>
    </row>
    <row r="87" spans="2:14" ht="69.95" customHeight="1">
      <c r="B87" s="452">
        <v>82</v>
      </c>
      <c r="C87" s="452" t="s">
        <v>232</v>
      </c>
      <c r="D87" s="453" t="s">
        <v>445</v>
      </c>
      <c r="E87" s="453" t="s">
        <v>951</v>
      </c>
      <c r="F87" s="454" t="s">
        <v>1076</v>
      </c>
      <c r="G87" s="455" t="str">
        <f t="shared" si="2"/>
        <v>Nomor Sertifikat :
AHU-04288.AH.01.33 Tahun 2025
Tanggal : …...........................</v>
      </c>
      <c r="H87" s="455" t="s">
        <v>446</v>
      </c>
      <c r="I87" s="456"/>
      <c r="J87" s="457"/>
      <c r="K87" s="457" t="s">
        <v>1010</v>
      </c>
      <c r="L87" s="457"/>
      <c r="M87" s="457"/>
      <c r="N87" s="458"/>
    </row>
    <row r="88" spans="2:14" ht="45" customHeight="1">
      <c r="B88" s="452">
        <v>83</v>
      </c>
      <c r="C88" s="452" t="s">
        <v>232</v>
      </c>
      <c r="D88" s="453" t="s">
        <v>529</v>
      </c>
      <c r="E88" s="453" t="s">
        <v>930</v>
      </c>
      <c r="F88" s="454" t="s">
        <v>701</v>
      </c>
      <c r="G88" s="455" t="str">
        <f t="shared" si="2"/>
        <v>Nomor Sertifikat :
AHU-02037.AH.01.33 Tahun 2025
Tanggal : 25 Mar 2025</v>
      </c>
      <c r="H88" s="455" t="s">
        <v>448</v>
      </c>
      <c r="I88" s="456">
        <v>45741</v>
      </c>
      <c r="J88" s="457"/>
      <c r="K88" s="457"/>
      <c r="L88" s="457" t="s">
        <v>1010</v>
      </c>
      <c r="M88" s="457"/>
      <c r="N88" s="458"/>
    </row>
    <row r="89" spans="2:14" ht="54.95" customHeight="1">
      <c r="B89" s="452">
        <v>84</v>
      </c>
      <c r="C89" s="452" t="s">
        <v>233</v>
      </c>
      <c r="D89" s="453" t="s">
        <v>450</v>
      </c>
      <c r="E89" s="453" t="s">
        <v>931</v>
      </c>
      <c r="F89" s="454" t="s">
        <v>1077</v>
      </c>
      <c r="G89" s="455" t="str">
        <f t="shared" si="2"/>
        <v>Nomor Sertifikat :
AHU-04091.AH 01.33 Tahun 2022
Tanggal : 30 Mei 2022</v>
      </c>
      <c r="H89" s="459" t="s">
        <v>451</v>
      </c>
      <c r="I89" s="456">
        <v>44711</v>
      </c>
      <c r="J89" s="457"/>
      <c r="K89" s="457"/>
      <c r="L89" s="457" t="s">
        <v>1010</v>
      </c>
      <c r="M89" s="457"/>
      <c r="N89" s="458"/>
    </row>
    <row r="90" spans="2:14" ht="54.95" customHeight="1">
      <c r="B90" s="452">
        <v>85</v>
      </c>
      <c r="C90" s="452" t="s">
        <v>233</v>
      </c>
      <c r="D90" s="453" t="s">
        <v>651</v>
      </c>
      <c r="E90" s="453" t="s">
        <v>952</v>
      </c>
      <c r="F90" s="454" t="s">
        <v>1078</v>
      </c>
      <c r="G90" s="455" t="str">
        <f t="shared" si="2"/>
        <v>Nomor Sertifikat :
AHU-01317.AH 01.33 Tahun 2021
Tanggal : …...........................</v>
      </c>
      <c r="H90" s="455" t="s">
        <v>453</v>
      </c>
      <c r="I90" s="456"/>
      <c r="J90" s="457"/>
      <c r="K90" s="457"/>
      <c r="L90" s="457" t="s">
        <v>1010</v>
      </c>
      <c r="M90" s="457"/>
      <c r="N90" s="458"/>
    </row>
    <row r="91" spans="2:14" ht="45" customHeight="1">
      <c r="B91" s="452">
        <v>86</v>
      </c>
      <c r="C91" s="452" t="s">
        <v>233</v>
      </c>
      <c r="D91" s="453" t="s">
        <v>454</v>
      </c>
      <c r="E91" s="453" t="s">
        <v>965</v>
      </c>
      <c r="F91" s="454" t="s">
        <v>722</v>
      </c>
      <c r="G91" s="455" t="str">
        <f t="shared" si="2"/>
        <v>Nomor Sertifikat :
AHU-17241.AH.01.33.Tahun 2025
Tanggal : …...........................</v>
      </c>
      <c r="H91" s="455" t="s">
        <v>681</v>
      </c>
      <c r="I91" s="456"/>
      <c r="J91" s="457"/>
      <c r="K91" s="457"/>
      <c r="L91" s="457"/>
      <c r="M91" s="457"/>
      <c r="N91" s="458"/>
    </row>
    <row r="92" spans="2:14" ht="54.95" customHeight="1">
      <c r="B92" s="452">
        <v>87</v>
      </c>
      <c r="C92" s="452" t="s">
        <v>233</v>
      </c>
      <c r="D92" s="453" t="s">
        <v>456</v>
      </c>
      <c r="E92" s="453" t="s">
        <v>966</v>
      </c>
      <c r="F92" s="454" t="s">
        <v>1079</v>
      </c>
      <c r="G92" s="455" t="str">
        <f t="shared" si="2"/>
        <v>Nomor Sertifikat :
AHU-01546.AH.01.33.Tahun 2024
Tanggal : …...........................</v>
      </c>
      <c r="H92" s="455" t="s">
        <v>682</v>
      </c>
      <c r="I92" s="456"/>
      <c r="J92" s="457"/>
      <c r="K92" s="457"/>
      <c r="L92" s="457"/>
      <c r="M92" s="457"/>
      <c r="N92" s="458"/>
    </row>
    <row r="93" spans="2:14" ht="54.95" customHeight="1">
      <c r="B93" s="452">
        <v>88</v>
      </c>
      <c r="C93" s="452" t="s">
        <v>233</v>
      </c>
      <c r="D93" s="453" t="s">
        <v>458</v>
      </c>
      <c r="E93" s="453" t="s">
        <v>967</v>
      </c>
      <c r="F93" s="454" t="s">
        <v>1123</v>
      </c>
      <c r="G93" s="455" t="str">
        <f t="shared" si="2"/>
        <v>Nomor Sertifikat :
AHU-02223.AH 01.33 Tahun 2023
Tanggal : …...........................</v>
      </c>
      <c r="H93" s="455" t="s">
        <v>459</v>
      </c>
      <c r="I93" s="456"/>
      <c r="J93" s="457"/>
      <c r="K93" s="457" t="s">
        <v>1010</v>
      </c>
      <c r="L93" s="457"/>
      <c r="M93" s="457"/>
      <c r="N93" s="458"/>
    </row>
    <row r="94" spans="2:14" ht="45" customHeight="1">
      <c r="B94" s="452">
        <v>89</v>
      </c>
      <c r="C94" s="452" t="s">
        <v>233</v>
      </c>
      <c r="D94" s="453" t="s">
        <v>652</v>
      </c>
      <c r="E94" s="453" t="s">
        <v>932</v>
      </c>
      <c r="F94" s="454" t="s">
        <v>691</v>
      </c>
      <c r="G94" s="455" t="str">
        <f t="shared" si="2"/>
        <v>Nomor Sertifikat :
AHU-00083.AH 01.33 Tahun 2022
Tanggal : …...........................</v>
      </c>
      <c r="H94" s="455" t="s">
        <v>461</v>
      </c>
      <c r="I94" s="456"/>
      <c r="J94" s="457"/>
      <c r="K94" s="457"/>
      <c r="L94" s="457"/>
      <c r="M94" s="457"/>
      <c r="N94" s="458"/>
    </row>
    <row r="95" spans="2:14" ht="45" customHeight="1">
      <c r="B95" s="452">
        <v>90</v>
      </c>
      <c r="C95" s="452" t="s">
        <v>233</v>
      </c>
      <c r="D95" s="453" t="s">
        <v>533</v>
      </c>
      <c r="E95" s="453" t="s">
        <v>933</v>
      </c>
      <c r="F95" s="454" t="s">
        <v>698</v>
      </c>
      <c r="G95" s="455" t="str">
        <f t="shared" si="2"/>
        <v>Nomor Sertifikat :
AHU-05459.AH.01.33.Tahun 2025
Tanggal : …...........................</v>
      </c>
      <c r="H95" s="455" t="s">
        <v>683</v>
      </c>
      <c r="I95" s="456"/>
      <c r="J95" s="457" t="s">
        <v>1010</v>
      </c>
      <c r="K95" s="457"/>
      <c r="L95" s="457"/>
      <c r="M95" s="457"/>
      <c r="N95" s="458"/>
    </row>
    <row r="96" spans="2:14" ht="54.95" customHeight="1">
      <c r="B96" s="452">
        <v>91</v>
      </c>
      <c r="C96" s="452" t="s">
        <v>233</v>
      </c>
      <c r="D96" s="453" t="s">
        <v>464</v>
      </c>
      <c r="E96" s="453" t="s">
        <v>964</v>
      </c>
      <c r="F96" s="454" t="s">
        <v>1080</v>
      </c>
      <c r="G96" s="455" t="str">
        <f t="shared" si="2"/>
        <v>Nomor Sertifikat :
AHU-00080.AH.01.33.Tahun 2024
Tanggal : 08 Jan 2024</v>
      </c>
      <c r="H96" s="455" t="s">
        <v>684</v>
      </c>
      <c r="I96" s="456">
        <v>45299</v>
      </c>
      <c r="J96" s="457"/>
      <c r="K96" s="457" t="s">
        <v>1010</v>
      </c>
      <c r="L96" s="457"/>
      <c r="M96" s="457"/>
      <c r="N96" s="458"/>
    </row>
    <row r="97" spans="2:14" ht="69.95" customHeight="1">
      <c r="B97" s="452">
        <v>92</v>
      </c>
      <c r="C97" s="452" t="s">
        <v>233</v>
      </c>
      <c r="D97" s="453" t="s">
        <v>466</v>
      </c>
      <c r="E97" s="453" t="s">
        <v>963</v>
      </c>
      <c r="F97" s="454" t="s">
        <v>1081</v>
      </c>
      <c r="G97" s="455" t="str">
        <f t="shared" si="2"/>
        <v>Nomor Sertifikat :
AHU-03519.AH.01.33.Tahun2023
Tanggal : 23 Agu 2023</v>
      </c>
      <c r="H97" s="455" t="s">
        <v>685</v>
      </c>
      <c r="I97" s="456">
        <v>45161</v>
      </c>
      <c r="J97" s="457" t="s">
        <v>1010</v>
      </c>
      <c r="K97" s="457"/>
      <c r="L97" s="457"/>
      <c r="M97" s="457"/>
      <c r="N97" s="458"/>
    </row>
    <row r="98" spans="2:14" ht="69.95" customHeight="1">
      <c r="B98" s="452">
        <v>93</v>
      </c>
      <c r="C98" s="452" t="s">
        <v>233</v>
      </c>
      <c r="D98" s="453" t="s">
        <v>468</v>
      </c>
      <c r="E98" s="453" t="s">
        <v>1005</v>
      </c>
      <c r="F98" s="461" t="s">
        <v>1082</v>
      </c>
      <c r="G98" s="455" t="str">
        <f t="shared" si="2"/>
        <v>Nomor Sertifikat :
AHU-02059.AH 01.33 Tahun 2021
Tanggal : …...........................</v>
      </c>
      <c r="H98" s="455" t="s">
        <v>469</v>
      </c>
      <c r="I98" s="456"/>
      <c r="J98" s="457"/>
      <c r="K98" s="457"/>
      <c r="L98" s="457"/>
      <c r="M98" s="457"/>
      <c r="N98" s="458"/>
    </row>
    <row r="99" spans="2:14" ht="54.95" customHeight="1">
      <c r="B99" s="452">
        <v>94</v>
      </c>
      <c r="C99" s="452" t="s">
        <v>233</v>
      </c>
      <c r="D99" s="453" t="s">
        <v>470</v>
      </c>
      <c r="E99" s="453" t="s">
        <v>1006</v>
      </c>
      <c r="F99" s="454" t="s">
        <v>1083</v>
      </c>
      <c r="G99" s="455" t="str">
        <f t="shared" si="2"/>
        <v>Nomor Sertifikat :
AHU-09442.AH 01.33 Tahun 2022
Tanggal : 21 Des 2022</v>
      </c>
      <c r="H99" s="455" t="s">
        <v>471</v>
      </c>
      <c r="I99" s="456">
        <v>44916</v>
      </c>
      <c r="J99" s="457"/>
      <c r="K99" s="457" t="s">
        <v>1010</v>
      </c>
      <c r="L99" s="457"/>
      <c r="M99" s="457"/>
      <c r="N99" s="458"/>
    </row>
    <row r="100" spans="2:14" ht="54.95" customHeight="1">
      <c r="B100" s="452">
        <v>95</v>
      </c>
      <c r="C100" s="452" t="s">
        <v>233</v>
      </c>
      <c r="D100" s="453" t="s">
        <v>653</v>
      </c>
      <c r="E100" s="453" t="s">
        <v>953</v>
      </c>
      <c r="F100" s="454" t="s">
        <v>1084</v>
      </c>
      <c r="G100" s="455" t="str">
        <f t="shared" si="2"/>
        <v>Nomor Sertifikat :
AHU-01952.AH 01.33 Tahun 2021
Tanggal : …...........................</v>
      </c>
      <c r="H100" s="455" t="s">
        <v>473</v>
      </c>
      <c r="I100" s="456"/>
      <c r="J100" s="457"/>
      <c r="K100" s="457"/>
      <c r="L100" s="457"/>
      <c r="M100" s="457"/>
      <c r="N100" s="458"/>
    </row>
    <row r="101" spans="2:14" ht="54.95" customHeight="1">
      <c r="B101" s="452">
        <v>96</v>
      </c>
      <c r="C101" s="452" t="s">
        <v>234</v>
      </c>
      <c r="D101" s="453" t="s">
        <v>475</v>
      </c>
      <c r="E101" s="453" t="s">
        <v>962</v>
      </c>
      <c r="F101" s="454" t="s">
        <v>1085</v>
      </c>
      <c r="G101" s="455" t="str">
        <f t="shared" si="2"/>
        <v>Nomor Sertifikat :
AHU-04120.AH 01.33 Tahun 2023
Tanggal : …...........................</v>
      </c>
      <c r="H101" s="455" t="s">
        <v>476</v>
      </c>
      <c r="I101" s="456"/>
      <c r="J101" s="457" t="s">
        <v>1010</v>
      </c>
      <c r="K101" s="457"/>
      <c r="L101" s="457"/>
      <c r="M101" s="457"/>
      <c r="N101" s="458"/>
    </row>
    <row r="102" spans="2:14" ht="69.95" customHeight="1">
      <c r="B102" s="452">
        <v>97</v>
      </c>
      <c r="C102" s="452" t="s">
        <v>234</v>
      </c>
      <c r="D102" s="453" t="s">
        <v>654</v>
      </c>
      <c r="E102" s="453" t="s">
        <v>1007</v>
      </c>
      <c r="F102" s="454" t="s">
        <v>1122</v>
      </c>
      <c r="G102" s="455" t="str">
        <f t="shared" ref="G102:G114" si="3">IF(H102="","","Nomor Sertifikat :"&amp;CHAR(10)&amp;
H102&amp;CHAR(10)&amp;
"Tanggal : "&amp;IF(I102="","…...........................",TEXT(I102,"dd mmm yyyy")))</f>
        <v>Nomor Sertifikat :
AHU-00066.AH 01.33 Tahun 2022
Tanggal : 03 Jan 2022</v>
      </c>
      <c r="H102" s="455" t="s">
        <v>478</v>
      </c>
      <c r="I102" s="456">
        <v>44564</v>
      </c>
      <c r="J102" s="457"/>
      <c r="K102" s="457"/>
      <c r="L102" s="457" t="s">
        <v>1010</v>
      </c>
      <c r="M102" s="457"/>
      <c r="N102" s="458"/>
    </row>
    <row r="103" spans="2:14" ht="54.95" customHeight="1">
      <c r="B103" s="452">
        <v>98</v>
      </c>
      <c r="C103" s="452" t="s">
        <v>234</v>
      </c>
      <c r="D103" s="453" t="s">
        <v>479</v>
      </c>
      <c r="E103" s="453" t="s">
        <v>954</v>
      </c>
      <c r="F103" s="454" t="s">
        <v>1086</v>
      </c>
      <c r="G103" s="455" t="str">
        <f t="shared" si="3"/>
        <v>Nomor Sertifikat :
AHU-01318.AH 01.33 Tahun 2021
Tanggal : 16 Des 2021</v>
      </c>
      <c r="H103" s="455" t="s">
        <v>480</v>
      </c>
      <c r="I103" s="456">
        <v>44546</v>
      </c>
      <c r="J103" s="457" t="s">
        <v>1010</v>
      </c>
      <c r="K103" s="457"/>
      <c r="L103" s="457"/>
      <c r="M103" s="457"/>
      <c r="N103" s="458"/>
    </row>
    <row r="104" spans="2:14" ht="54.95" customHeight="1">
      <c r="B104" s="452">
        <v>99</v>
      </c>
      <c r="C104" s="452" t="s">
        <v>234</v>
      </c>
      <c r="D104" s="453" t="s">
        <v>532</v>
      </c>
      <c r="E104" s="453" t="s">
        <v>960</v>
      </c>
      <c r="F104" s="454" t="s">
        <v>1087</v>
      </c>
      <c r="G104" s="455" t="str">
        <f t="shared" si="3"/>
        <v>Nomor Sertifikat :
AHU-01701.AH 01.33 Tahun 2021
Tanggal : 16 Des 2021</v>
      </c>
      <c r="H104" s="455" t="s">
        <v>482</v>
      </c>
      <c r="I104" s="456">
        <v>44546</v>
      </c>
      <c r="J104" s="457"/>
      <c r="K104" s="457" t="s">
        <v>1010</v>
      </c>
      <c r="L104" s="457"/>
      <c r="M104" s="457"/>
      <c r="N104" s="458"/>
    </row>
    <row r="105" spans="2:14" ht="54.95" customHeight="1">
      <c r="B105" s="452">
        <v>100</v>
      </c>
      <c r="C105" s="452" t="s">
        <v>234</v>
      </c>
      <c r="D105" s="453" t="s">
        <v>655</v>
      </c>
      <c r="E105" s="453" t="s">
        <v>961</v>
      </c>
      <c r="F105" s="454" t="s">
        <v>1088</v>
      </c>
      <c r="G105" s="455" t="str">
        <f t="shared" si="3"/>
        <v>Nomor Sertifikat :
AHU-00104.AH 01.33 Tahun 2022
Tanggal : 03 Jan 2022</v>
      </c>
      <c r="H105" s="455" t="s">
        <v>484</v>
      </c>
      <c r="I105" s="456">
        <v>44564</v>
      </c>
      <c r="J105" s="457"/>
      <c r="K105" s="457"/>
      <c r="L105" s="457" t="s">
        <v>1010</v>
      </c>
      <c r="M105" s="457"/>
      <c r="N105" s="458"/>
    </row>
    <row r="106" spans="2:14" ht="54.95" customHeight="1">
      <c r="B106" s="452">
        <v>101</v>
      </c>
      <c r="C106" s="452" t="s">
        <v>234</v>
      </c>
      <c r="D106" s="453" t="s">
        <v>485</v>
      </c>
      <c r="E106" s="453" t="s">
        <v>959</v>
      </c>
      <c r="F106" s="454" t="s">
        <v>1089</v>
      </c>
      <c r="G106" s="455" t="str">
        <f t="shared" si="3"/>
        <v>Nomor Sertifikat :
AHU-01509.AH 01.33 Tahun 2021
Tanggal : 17 Des 2021</v>
      </c>
      <c r="H106" s="455" t="s">
        <v>486</v>
      </c>
      <c r="I106" s="456">
        <v>44547</v>
      </c>
      <c r="J106" s="457" t="s">
        <v>1010</v>
      </c>
      <c r="K106" s="457"/>
      <c r="L106" s="457"/>
      <c r="M106" s="457"/>
      <c r="N106" s="458"/>
    </row>
    <row r="107" spans="2:14" ht="69.95" customHeight="1">
      <c r="B107" s="452">
        <v>102</v>
      </c>
      <c r="C107" s="452" t="s">
        <v>234</v>
      </c>
      <c r="D107" s="453" t="s">
        <v>487</v>
      </c>
      <c r="E107" s="453" t="s">
        <v>955</v>
      </c>
      <c r="F107" s="454" t="s">
        <v>1090</v>
      </c>
      <c r="G107" s="455" t="str">
        <f t="shared" si="3"/>
        <v>Nomor Sertifikat :
AHU-08559.AH 01.33 Tahun 2022
Tanggal : 09 Nov 2022</v>
      </c>
      <c r="H107" s="455" t="s">
        <v>488</v>
      </c>
      <c r="I107" s="456">
        <v>44874</v>
      </c>
      <c r="J107" s="457"/>
      <c r="K107" s="457" t="s">
        <v>1010</v>
      </c>
      <c r="L107" s="457"/>
      <c r="M107" s="457"/>
      <c r="N107" s="458"/>
    </row>
    <row r="108" spans="2:14" ht="84.95" customHeight="1">
      <c r="B108" s="452">
        <v>103</v>
      </c>
      <c r="C108" s="452" t="s">
        <v>234</v>
      </c>
      <c r="D108" s="453" t="s">
        <v>530</v>
      </c>
      <c r="E108" s="453" t="s">
        <v>956</v>
      </c>
      <c r="F108" s="454" t="s">
        <v>1091</v>
      </c>
      <c r="G108" s="455" t="str">
        <f t="shared" si="3"/>
        <v>Nomor Sertifikat :
AHU-08709.AH.01.33.Tahun 2025
Tanggal : …...........................</v>
      </c>
      <c r="H108" s="455" t="s">
        <v>686</v>
      </c>
      <c r="I108" s="456"/>
      <c r="J108" s="457"/>
      <c r="K108" s="457" t="s">
        <v>1010</v>
      </c>
      <c r="L108" s="457"/>
      <c r="M108" s="457"/>
      <c r="N108" s="458"/>
    </row>
    <row r="109" spans="2:14" ht="45" customHeight="1">
      <c r="B109" s="452">
        <v>104</v>
      </c>
      <c r="C109" s="452" t="s">
        <v>234</v>
      </c>
      <c r="D109" s="453" t="s">
        <v>491</v>
      </c>
      <c r="E109" s="453" t="s">
        <v>937</v>
      </c>
      <c r="F109" s="454" t="s">
        <v>737</v>
      </c>
      <c r="G109" s="455" t="str">
        <f t="shared" si="3"/>
        <v>Nomor Sertifikat :
AHU-01319.AH 01.33 Tahun 2021
Tanggal : …...........................</v>
      </c>
      <c r="H109" s="455" t="s">
        <v>492</v>
      </c>
      <c r="I109" s="456"/>
      <c r="J109" s="457"/>
      <c r="K109" s="457" t="s">
        <v>1010</v>
      </c>
      <c r="L109" s="457"/>
      <c r="M109" s="457"/>
      <c r="N109" s="458"/>
    </row>
    <row r="110" spans="2:14" ht="45" customHeight="1">
      <c r="B110" s="452">
        <v>105</v>
      </c>
      <c r="C110" s="452" t="s">
        <v>234</v>
      </c>
      <c r="D110" s="453" t="s">
        <v>493</v>
      </c>
      <c r="E110" s="453" t="s">
        <v>938</v>
      </c>
      <c r="F110" s="454" t="s">
        <v>691</v>
      </c>
      <c r="G110" s="455" t="str">
        <f t="shared" si="3"/>
        <v>Nomor Sertifikat :
AHU-02977.AH.01.33.Tahun 2025
Tanggal : …...........................</v>
      </c>
      <c r="H110" s="455" t="s">
        <v>687</v>
      </c>
      <c r="I110" s="456"/>
      <c r="J110" s="457"/>
      <c r="K110" s="457"/>
      <c r="L110" s="457" t="s">
        <v>1010</v>
      </c>
      <c r="M110" s="457"/>
      <c r="N110" s="458"/>
    </row>
    <row r="111" spans="2:14" ht="69.95" customHeight="1">
      <c r="B111" s="452">
        <v>106</v>
      </c>
      <c r="C111" s="452" t="s">
        <v>234</v>
      </c>
      <c r="D111" s="453" t="s">
        <v>531</v>
      </c>
      <c r="E111" s="453" t="s">
        <v>939</v>
      </c>
      <c r="F111" s="454" t="s">
        <v>1120</v>
      </c>
      <c r="G111" s="455" t="str">
        <f t="shared" si="3"/>
        <v>Nomor Sertifikat :
AHU-01320.AH 01.33 Tahun 2021
Tanggal : …...........................</v>
      </c>
      <c r="H111" s="455" t="s">
        <v>496</v>
      </c>
      <c r="I111" s="456"/>
      <c r="J111" s="457"/>
      <c r="K111" s="457"/>
      <c r="L111" s="457" t="s">
        <v>1010</v>
      </c>
      <c r="M111" s="457"/>
      <c r="N111" s="458"/>
    </row>
    <row r="112" spans="2:14" ht="69.95" customHeight="1">
      <c r="B112" s="452">
        <v>107</v>
      </c>
      <c r="C112" s="452" t="s">
        <v>234</v>
      </c>
      <c r="D112" s="453" t="s">
        <v>497</v>
      </c>
      <c r="E112" s="453" t="s">
        <v>940</v>
      </c>
      <c r="F112" s="454" t="s">
        <v>1121</v>
      </c>
      <c r="G112" s="455" t="str">
        <f t="shared" si="3"/>
        <v>Nomor Sertifikat :
AHU-01321.AH 01.33 Tahun 2021
Tanggal : …...........................</v>
      </c>
      <c r="H112" s="455" t="s">
        <v>498</v>
      </c>
      <c r="I112" s="456"/>
      <c r="J112" s="457"/>
      <c r="K112" s="457"/>
      <c r="L112" s="457" t="s">
        <v>1010</v>
      </c>
      <c r="M112" s="457"/>
      <c r="N112" s="458"/>
    </row>
    <row r="113" spans="2:14" ht="45" customHeight="1">
      <c r="B113" s="452">
        <v>108</v>
      </c>
      <c r="C113" s="452" t="s">
        <v>234</v>
      </c>
      <c r="D113" s="453" t="s">
        <v>499</v>
      </c>
      <c r="E113" s="453" t="s">
        <v>957</v>
      </c>
      <c r="F113" s="454" t="s">
        <v>1092</v>
      </c>
      <c r="G113" s="455" t="str">
        <f t="shared" si="3"/>
        <v>Nomor Sertifikat :
AHU-01738.AH 01.33 Tahun 2021
Tanggal : 24 Des 2021</v>
      </c>
      <c r="H113" s="455" t="s">
        <v>500</v>
      </c>
      <c r="I113" s="456">
        <v>44554</v>
      </c>
      <c r="J113" s="457"/>
      <c r="K113" s="457"/>
      <c r="L113" s="457" t="s">
        <v>1010</v>
      </c>
      <c r="M113" s="457"/>
      <c r="N113" s="458"/>
    </row>
    <row r="114" spans="2:14" ht="69.95" customHeight="1">
      <c r="B114" s="452">
        <v>109</v>
      </c>
      <c r="C114" s="452" t="s">
        <v>234</v>
      </c>
      <c r="D114" s="453" t="s">
        <v>501</v>
      </c>
      <c r="E114" s="453" t="s">
        <v>958</v>
      </c>
      <c r="F114" s="454" t="s">
        <v>1093</v>
      </c>
      <c r="G114" s="455" t="str">
        <f t="shared" si="3"/>
        <v>Nomor Sertifikat :
AHU-00305.AH 01.33 Tahun 2022
Tanggal : 07 Jan 2022</v>
      </c>
      <c r="H114" s="455" t="s">
        <v>502</v>
      </c>
      <c r="I114" s="456">
        <v>44568</v>
      </c>
      <c r="J114" s="457"/>
      <c r="K114" s="457"/>
      <c r="L114" s="457" t="s">
        <v>1010</v>
      </c>
      <c r="M114" s="457"/>
      <c r="N114" s="458"/>
    </row>
  </sheetData>
  <mergeCells count="10">
    <mergeCell ref="B4:B5"/>
    <mergeCell ref="C4:C5"/>
    <mergeCell ref="D4:D5"/>
    <mergeCell ref="E4:E5"/>
    <mergeCell ref="B2:N2"/>
    <mergeCell ref="F4:F5"/>
    <mergeCell ref="G4:G5"/>
    <mergeCell ref="J4:M4"/>
    <mergeCell ref="H4:I4"/>
    <mergeCell ref="N4:N5"/>
  </mergeCells>
  <conditionalFormatting sqref="I6:I114">
    <cfRule type="containsBlanks" dxfId="1" priority="1">
      <formula>LEN(TRIM(I6))=0</formula>
    </cfRule>
  </conditionalFormatting>
  <conditionalFormatting sqref="H6:H114">
    <cfRule type="containsBlanks" dxfId="0" priority="2">
      <formula>LEN(TRIM(H6))=0</formula>
    </cfRule>
  </conditionalFormatting>
  <hyperlinks>
    <hyperlink ref="H89" r:id="rId1"/>
    <hyperlink ref="H25" r:id="rId2"/>
  </hyperlinks>
  <printOptions horizontalCentered="1"/>
  <pageMargins left="0.19685039370078741" right="0.19685039370078741" top="0.39370078740157483" bottom="0.39370078740157483" header="0.31496062992125984" footer="0.31496062992125984"/>
  <pageSetup paperSize="10000" scale="73" fitToHeight="0"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K125"/>
  <sheetViews>
    <sheetView showGridLines="0" view="pageBreakPreview" topLeftCell="A116" zoomScale="110" zoomScaleNormal="100" zoomScaleSheetLayoutView="110" workbookViewId="0">
      <selection activeCell="I124" sqref="I124"/>
    </sheetView>
  </sheetViews>
  <sheetFormatPr defaultColWidth="9.140625" defaultRowHeight="15"/>
  <cols>
    <col min="1" max="1" width="1.7109375" style="262" customWidth="1"/>
    <col min="2" max="2" width="5.7109375" style="262" customWidth="1"/>
    <col min="3" max="3" width="3.5703125" style="262" customWidth="1"/>
    <col min="4" max="4" width="22.5703125" style="262" customWidth="1"/>
    <col min="5" max="5" width="40.5703125" style="262" customWidth="1"/>
    <col min="6" max="6" width="12.5703125" style="262" customWidth="1"/>
    <col min="7" max="7" width="10.5703125" style="262" customWidth="1"/>
    <col min="8" max="10" width="18.5703125" style="263" customWidth="1"/>
    <col min="11" max="11" width="15.7109375" style="262" customWidth="1"/>
    <col min="12" max="12" width="1.7109375" style="262" customWidth="1"/>
    <col min="13" max="16384" width="9.140625" style="262"/>
  </cols>
  <sheetData>
    <row r="1" spans="2:11" ht="23.25">
      <c r="B1" s="470" t="s">
        <v>881</v>
      </c>
      <c r="C1" s="470"/>
      <c r="D1" s="470"/>
      <c r="E1" s="470"/>
      <c r="F1" s="470"/>
      <c r="G1" s="470"/>
      <c r="H1" s="470"/>
      <c r="I1" s="470"/>
      <c r="J1" s="470"/>
      <c r="K1" s="470"/>
    </row>
    <row r="2" spans="2:11" ht="5.0999999999999996" customHeight="1" thickBot="1"/>
    <row r="3" spans="2:11" ht="99.95" customHeight="1">
      <c r="B3" s="473" t="s">
        <v>217</v>
      </c>
      <c r="C3" s="474"/>
      <c r="D3" s="266" t="s">
        <v>219</v>
      </c>
      <c r="E3" s="266" t="s">
        <v>220</v>
      </c>
      <c r="F3" s="267" t="s">
        <v>880</v>
      </c>
      <c r="G3" s="267" t="s">
        <v>866</v>
      </c>
      <c r="H3" s="268" t="s">
        <v>863</v>
      </c>
      <c r="I3" s="268" t="s">
        <v>879</v>
      </c>
      <c r="J3" s="268" t="s">
        <v>864</v>
      </c>
      <c r="K3" s="269" t="s">
        <v>878</v>
      </c>
    </row>
    <row r="4" spans="2:11" ht="21.95" customHeight="1">
      <c r="B4" s="471" t="s">
        <v>280</v>
      </c>
      <c r="C4" s="472"/>
      <c r="D4" s="472"/>
      <c r="E4" s="472"/>
      <c r="F4" s="264">
        <f>COUNTIF(F5:F22,"tersedia")</f>
        <v>18</v>
      </c>
      <c r="G4" s="265"/>
      <c r="H4" s="404">
        <f t="shared" ref="H4" si="0">SUM(H5:H22)</f>
        <v>5842416150</v>
      </c>
      <c r="I4" s="404">
        <f t="shared" ref="I4:J4" si="1">SUM(I5:I22)</f>
        <v>0</v>
      </c>
      <c r="J4" s="404">
        <f t="shared" si="1"/>
        <v>75974000</v>
      </c>
      <c r="K4" s="405"/>
    </row>
    <row r="5" spans="2:11" ht="18" customHeight="1">
      <c r="B5" s="406">
        <v>1</v>
      </c>
      <c r="C5" s="407">
        <v>1</v>
      </c>
      <c r="D5" s="408" t="s">
        <v>295</v>
      </c>
      <c r="E5" s="408" t="s">
        <v>885</v>
      </c>
      <c r="F5" s="407" t="str">
        <f t="shared" ref="F5:F22" si="2">IF(VLOOKUP($D5,legal,3,FALSE)="","Belum Tersedia","Tersedia")</f>
        <v>Tersedia</v>
      </c>
      <c r="G5" s="409"/>
      <c r="H5" s="410">
        <f>SUM('Master Data'!H2:H4)</f>
        <v>384094575</v>
      </c>
      <c r="I5" s="410"/>
      <c r="J5" s="410">
        <f>SUM('Master Data'!J2:J4)</f>
        <v>0</v>
      </c>
      <c r="K5" s="411"/>
    </row>
    <row r="6" spans="2:11" ht="18" customHeight="1">
      <c r="B6" s="412">
        <v>2</v>
      </c>
      <c r="C6" s="413">
        <v>2</v>
      </c>
      <c r="D6" s="414" t="s">
        <v>296</v>
      </c>
      <c r="E6" s="414" t="s">
        <v>886</v>
      </c>
      <c r="F6" s="413" t="str">
        <f t="shared" si="2"/>
        <v>Tersedia</v>
      </c>
      <c r="G6" s="415"/>
      <c r="H6" s="416">
        <f>SUM('Master Data'!H5:H8)</f>
        <v>294440000</v>
      </c>
      <c r="I6" s="416"/>
      <c r="J6" s="416">
        <f>SUM('Master Data'!J5:J8)</f>
        <v>0</v>
      </c>
      <c r="K6" s="417"/>
    </row>
    <row r="7" spans="2:11" ht="18" customHeight="1">
      <c r="B7" s="412">
        <v>3</v>
      </c>
      <c r="C7" s="413">
        <v>3</v>
      </c>
      <c r="D7" s="414" t="s">
        <v>297</v>
      </c>
      <c r="E7" s="414" t="s">
        <v>887</v>
      </c>
      <c r="F7" s="413" t="str">
        <f t="shared" si="2"/>
        <v>Tersedia</v>
      </c>
      <c r="G7" s="415"/>
      <c r="H7" s="416">
        <f>SUM('Master Data'!H9:H11)</f>
        <v>181957000</v>
      </c>
      <c r="I7" s="416"/>
      <c r="J7" s="416">
        <f>SUM('Master Data'!J9:J11)</f>
        <v>0</v>
      </c>
      <c r="K7" s="417"/>
    </row>
    <row r="8" spans="2:11" ht="18" customHeight="1">
      <c r="B8" s="412">
        <v>4</v>
      </c>
      <c r="C8" s="413">
        <v>4</v>
      </c>
      <c r="D8" s="414" t="s">
        <v>298</v>
      </c>
      <c r="E8" s="414" t="s">
        <v>888</v>
      </c>
      <c r="F8" s="413" t="str">
        <f t="shared" si="2"/>
        <v>Tersedia</v>
      </c>
      <c r="G8" s="415"/>
      <c r="H8" s="416">
        <f>SUM('Master Data'!H12:H14)</f>
        <v>311838146</v>
      </c>
      <c r="I8" s="416"/>
      <c r="J8" s="416">
        <f>SUM('Master Data'!J12:J14)</f>
        <v>0</v>
      </c>
      <c r="K8" s="417"/>
    </row>
    <row r="9" spans="2:11" ht="18" customHeight="1">
      <c r="B9" s="412">
        <v>5</v>
      </c>
      <c r="C9" s="413">
        <v>5</v>
      </c>
      <c r="D9" s="414" t="s">
        <v>300</v>
      </c>
      <c r="E9" s="414" t="s">
        <v>942</v>
      </c>
      <c r="F9" s="413" t="str">
        <f t="shared" si="2"/>
        <v>Tersedia</v>
      </c>
      <c r="G9" s="415"/>
      <c r="H9" s="416">
        <f>SUM('Master Data'!H15:H17)</f>
        <v>342588200</v>
      </c>
      <c r="I9" s="416"/>
      <c r="J9" s="416">
        <f>SUM('Master Data'!J15:J17)</f>
        <v>3500000</v>
      </c>
      <c r="K9" s="411"/>
    </row>
    <row r="10" spans="2:11" ht="18" customHeight="1">
      <c r="B10" s="412">
        <v>6</v>
      </c>
      <c r="C10" s="413">
        <v>6</v>
      </c>
      <c r="D10" s="414" t="s">
        <v>301</v>
      </c>
      <c r="E10" s="414" t="s">
        <v>889</v>
      </c>
      <c r="F10" s="413" t="str">
        <f t="shared" si="2"/>
        <v>Tersedia</v>
      </c>
      <c r="G10" s="415"/>
      <c r="H10" s="416">
        <f>SUM('Master Data'!H18:H20)</f>
        <v>309000000</v>
      </c>
      <c r="I10" s="416"/>
      <c r="J10" s="416">
        <f>SUM('Master Data'!J18:J20)</f>
        <v>3500000</v>
      </c>
      <c r="K10" s="417"/>
    </row>
    <row r="11" spans="2:11" ht="18" customHeight="1">
      <c r="B11" s="412">
        <v>7</v>
      </c>
      <c r="C11" s="413">
        <v>7</v>
      </c>
      <c r="D11" s="414" t="s">
        <v>302</v>
      </c>
      <c r="E11" s="414" t="s">
        <v>890</v>
      </c>
      <c r="F11" s="413" t="str">
        <f t="shared" si="2"/>
        <v>Tersedia</v>
      </c>
      <c r="G11" s="415"/>
      <c r="H11" s="416">
        <f>SUM('Master Data'!H21:H23)</f>
        <v>364285000</v>
      </c>
      <c r="I11" s="416"/>
      <c r="J11" s="416">
        <f>SUM('Master Data'!J21:J23)</f>
        <v>5614000</v>
      </c>
      <c r="K11" s="417"/>
    </row>
    <row r="12" spans="2:11" ht="18" customHeight="1">
      <c r="B12" s="412">
        <v>8</v>
      </c>
      <c r="C12" s="413">
        <v>8</v>
      </c>
      <c r="D12" s="414" t="s">
        <v>640</v>
      </c>
      <c r="E12" s="414" t="s">
        <v>941</v>
      </c>
      <c r="F12" s="413" t="str">
        <f t="shared" si="2"/>
        <v>Tersedia</v>
      </c>
      <c r="G12" s="415"/>
      <c r="H12" s="416">
        <f>SUM('Master Data'!H24:H25)</f>
        <v>252000000</v>
      </c>
      <c r="I12" s="416"/>
      <c r="J12" s="416">
        <f>SUM('Master Data'!J24:J25)</f>
        <v>1148000</v>
      </c>
      <c r="K12" s="411"/>
    </row>
    <row r="13" spans="2:11" ht="18" customHeight="1">
      <c r="B13" s="412">
        <v>9</v>
      </c>
      <c r="C13" s="413">
        <v>9</v>
      </c>
      <c r="D13" s="414" t="s">
        <v>306</v>
      </c>
      <c r="E13" s="414" t="s">
        <v>891</v>
      </c>
      <c r="F13" s="413" t="str">
        <f t="shared" si="2"/>
        <v>Tersedia</v>
      </c>
      <c r="G13" s="415"/>
      <c r="H13" s="416">
        <f>SUM('Master Data'!H26:H27)</f>
        <v>340349000</v>
      </c>
      <c r="I13" s="416"/>
      <c r="J13" s="416">
        <f>SUM('Master Data'!J26:J27)</f>
        <v>5000000</v>
      </c>
      <c r="K13" s="417"/>
    </row>
    <row r="14" spans="2:11" ht="18" customHeight="1">
      <c r="B14" s="412">
        <v>10</v>
      </c>
      <c r="C14" s="413">
        <v>10</v>
      </c>
      <c r="D14" s="414" t="s">
        <v>524</v>
      </c>
      <c r="E14" s="414" t="s">
        <v>892</v>
      </c>
      <c r="F14" s="413" t="str">
        <f t="shared" si="2"/>
        <v>Tersedia</v>
      </c>
      <c r="G14" s="415"/>
      <c r="H14" s="416">
        <f>SUM('Master Data'!H28:H29)</f>
        <v>200000000</v>
      </c>
      <c r="I14" s="416"/>
      <c r="J14" s="416">
        <f>SUM('Master Data'!J28:J29)</f>
        <v>0</v>
      </c>
      <c r="K14" s="417"/>
    </row>
    <row r="15" spans="2:11" ht="18" customHeight="1">
      <c r="B15" s="412">
        <v>11</v>
      </c>
      <c r="C15" s="413">
        <v>11</v>
      </c>
      <c r="D15" s="414" t="s">
        <v>526</v>
      </c>
      <c r="E15" s="414" t="s">
        <v>893</v>
      </c>
      <c r="F15" s="413" t="str">
        <f t="shared" si="2"/>
        <v>Tersedia</v>
      </c>
      <c r="G15" s="415"/>
      <c r="H15" s="416">
        <f>SUM('Master Data'!H30:H32)</f>
        <v>350000000</v>
      </c>
      <c r="I15" s="416"/>
      <c r="J15" s="416">
        <f>SUM('Master Data'!J30:J32)</f>
        <v>0</v>
      </c>
      <c r="K15" s="417"/>
    </row>
    <row r="16" spans="2:11" ht="18" customHeight="1">
      <c r="B16" s="412">
        <v>12</v>
      </c>
      <c r="C16" s="413">
        <v>12</v>
      </c>
      <c r="D16" s="414" t="s">
        <v>311</v>
      </c>
      <c r="E16" s="414" t="s">
        <v>894</v>
      </c>
      <c r="F16" s="413" t="str">
        <f t="shared" si="2"/>
        <v>Tersedia</v>
      </c>
      <c r="G16" s="415"/>
      <c r="H16" s="416">
        <f>SUM('Master Data'!H33:H35)</f>
        <v>186213400</v>
      </c>
      <c r="I16" s="416"/>
      <c r="J16" s="416">
        <f>SUM('Master Data'!J33:J35)</f>
        <v>0</v>
      </c>
      <c r="K16" s="417"/>
    </row>
    <row r="17" spans="2:11" ht="18" customHeight="1">
      <c r="B17" s="412">
        <v>13</v>
      </c>
      <c r="C17" s="413">
        <v>13</v>
      </c>
      <c r="D17" s="414" t="s">
        <v>313</v>
      </c>
      <c r="E17" s="414" t="s">
        <v>895</v>
      </c>
      <c r="F17" s="413" t="str">
        <f t="shared" si="2"/>
        <v>Tersedia</v>
      </c>
      <c r="G17" s="415"/>
      <c r="H17" s="416">
        <f>SUM('Master Data'!H36:H38)</f>
        <v>379880000</v>
      </c>
      <c r="I17" s="416"/>
      <c r="J17" s="416">
        <f>SUM('Master Data'!J36:J38)</f>
        <v>1100000</v>
      </c>
      <c r="K17" s="417"/>
    </row>
    <row r="18" spans="2:11" ht="18" customHeight="1">
      <c r="B18" s="412">
        <v>14</v>
      </c>
      <c r="C18" s="413">
        <v>14</v>
      </c>
      <c r="D18" s="414" t="s">
        <v>315</v>
      </c>
      <c r="E18" s="414" t="s">
        <v>896</v>
      </c>
      <c r="F18" s="413" t="str">
        <f t="shared" si="2"/>
        <v>Tersedia</v>
      </c>
      <c r="G18" s="415"/>
      <c r="H18" s="416">
        <f>SUM('Master Data'!H39:H42)</f>
        <v>425243000</v>
      </c>
      <c r="I18" s="416"/>
      <c r="J18" s="416">
        <f>SUM('Master Data'!J39:J42)</f>
        <v>5000000</v>
      </c>
      <c r="K18" s="417"/>
    </row>
    <row r="19" spans="2:11" ht="18" customHeight="1">
      <c r="B19" s="412">
        <v>15</v>
      </c>
      <c r="C19" s="413">
        <v>15</v>
      </c>
      <c r="D19" s="414" t="s">
        <v>317</v>
      </c>
      <c r="E19" s="414" t="s">
        <v>897</v>
      </c>
      <c r="F19" s="413" t="str">
        <f t="shared" si="2"/>
        <v>Tersedia</v>
      </c>
      <c r="G19" s="415"/>
      <c r="H19" s="416">
        <f>SUM('Master Data'!H43:H44)</f>
        <v>289097000</v>
      </c>
      <c r="I19" s="416"/>
      <c r="J19" s="416">
        <f>SUM('Master Data'!J43:J44)</f>
        <v>0</v>
      </c>
      <c r="K19" s="417"/>
    </row>
    <row r="20" spans="2:11" ht="18" customHeight="1">
      <c r="B20" s="412">
        <v>16</v>
      </c>
      <c r="C20" s="413">
        <v>16</v>
      </c>
      <c r="D20" s="414" t="s">
        <v>319</v>
      </c>
      <c r="E20" s="414" t="s">
        <v>898</v>
      </c>
      <c r="F20" s="413" t="str">
        <f t="shared" si="2"/>
        <v>Tersedia</v>
      </c>
      <c r="G20" s="415"/>
      <c r="H20" s="416">
        <f>SUM('Master Data'!H45:H48)</f>
        <v>361983800</v>
      </c>
      <c r="I20" s="416"/>
      <c r="J20" s="416">
        <f>SUM('Master Data'!J45:J48)</f>
        <v>16437000</v>
      </c>
      <c r="K20" s="417"/>
    </row>
    <row r="21" spans="2:11" ht="18" customHeight="1">
      <c r="B21" s="412">
        <v>17</v>
      </c>
      <c r="C21" s="413">
        <v>17</v>
      </c>
      <c r="D21" s="414" t="s">
        <v>321</v>
      </c>
      <c r="E21" s="414" t="s">
        <v>899</v>
      </c>
      <c r="F21" s="413" t="str">
        <f t="shared" si="2"/>
        <v>Tersedia</v>
      </c>
      <c r="G21" s="415"/>
      <c r="H21" s="416">
        <f>SUM('Master Data'!H49:H51)</f>
        <v>284647900</v>
      </c>
      <c r="I21" s="416"/>
      <c r="J21" s="416">
        <f>SUM('Master Data'!J49:J51)</f>
        <v>11000000</v>
      </c>
      <c r="K21" s="417"/>
    </row>
    <row r="22" spans="2:11" ht="18" customHeight="1">
      <c r="B22" s="418">
        <v>18</v>
      </c>
      <c r="C22" s="419">
        <v>18</v>
      </c>
      <c r="D22" s="420" t="s">
        <v>525</v>
      </c>
      <c r="E22" s="420" t="s">
        <v>900</v>
      </c>
      <c r="F22" s="419" t="str">
        <f t="shared" si="2"/>
        <v>Tersedia</v>
      </c>
      <c r="G22" s="421"/>
      <c r="H22" s="422">
        <f>SUM('Master Data'!H52:H56)</f>
        <v>584799129</v>
      </c>
      <c r="I22" s="422"/>
      <c r="J22" s="422">
        <f>SUM('Master Data'!J52:J56)</f>
        <v>23675000</v>
      </c>
      <c r="K22" s="423"/>
    </row>
    <row r="23" spans="2:11" ht="20.100000000000001" customHeight="1">
      <c r="B23" s="272" t="s">
        <v>867</v>
      </c>
      <c r="C23" s="273"/>
      <c r="D23" s="273"/>
      <c r="E23" s="273"/>
      <c r="F23" s="270">
        <f>COUNTIF(F24:F27,"tersedia")</f>
        <v>4</v>
      </c>
      <c r="G23" s="271"/>
      <c r="H23" s="424">
        <f t="shared" ref="H23" si="3">SUM(H24:H27)</f>
        <v>1187417900</v>
      </c>
      <c r="I23" s="424">
        <f t="shared" ref="I23:J23" si="4">SUM(I24:I27)</f>
        <v>0</v>
      </c>
      <c r="J23" s="424">
        <f t="shared" si="4"/>
        <v>61855171.219999999</v>
      </c>
      <c r="K23" s="425"/>
    </row>
    <row r="24" spans="2:11" ht="18" customHeight="1">
      <c r="B24" s="406">
        <v>19</v>
      </c>
      <c r="C24" s="407">
        <v>1</v>
      </c>
      <c r="D24" s="408" t="s">
        <v>326</v>
      </c>
      <c r="E24" s="408" t="s">
        <v>901</v>
      </c>
      <c r="F24" s="407" t="str">
        <f>IF(VLOOKUP($D24,legal,3,FALSE)="","Belum Tersedia","Tersedia")</f>
        <v>Tersedia</v>
      </c>
      <c r="G24" s="409"/>
      <c r="H24" s="410">
        <f>SUM('Master Data'!H57:H59)</f>
        <v>250000000</v>
      </c>
      <c r="I24" s="410"/>
      <c r="J24" s="410">
        <f>SUM('Master Data'!J57:J59)</f>
        <v>30354553</v>
      </c>
      <c r="K24" s="426"/>
    </row>
    <row r="25" spans="2:11" ht="18" customHeight="1">
      <c r="B25" s="412">
        <v>20</v>
      </c>
      <c r="C25" s="413">
        <v>2</v>
      </c>
      <c r="D25" s="414" t="s">
        <v>328</v>
      </c>
      <c r="E25" s="414" t="s">
        <v>902</v>
      </c>
      <c r="F25" s="413" t="str">
        <f>IF(VLOOKUP($D25,legal,3,FALSE)="","Belum Tersedia","Tersedia")</f>
        <v>Tersedia</v>
      </c>
      <c r="G25" s="415"/>
      <c r="H25" s="416">
        <f>SUM('Master Data'!H60:H61)</f>
        <v>291105000</v>
      </c>
      <c r="I25" s="416"/>
      <c r="J25" s="416">
        <f>SUM('Master Data'!J60:J61)</f>
        <v>0</v>
      </c>
      <c r="K25" s="427"/>
    </row>
    <row r="26" spans="2:11" ht="18" customHeight="1">
      <c r="B26" s="412">
        <v>21</v>
      </c>
      <c r="C26" s="413">
        <v>3</v>
      </c>
      <c r="D26" s="414" t="s">
        <v>330</v>
      </c>
      <c r="E26" s="414" t="s">
        <v>903</v>
      </c>
      <c r="F26" s="413" t="str">
        <f>IF(VLOOKUP($D26,legal,3,FALSE)="","Belum Tersedia","Tersedia")</f>
        <v>Tersedia</v>
      </c>
      <c r="G26" s="415"/>
      <c r="H26" s="416">
        <f>SUM('Master Data'!H62:H67)</f>
        <v>330340000</v>
      </c>
      <c r="I26" s="416"/>
      <c r="J26" s="416">
        <f>SUM('Master Data'!J62:J67)</f>
        <v>30756000</v>
      </c>
      <c r="K26" s="427"/>
    </row>
    <row r="27" spans="2:11" ht="18" customHeight="1">
      <c r="B27" s="418">
        <v>22</v>
      </c>
      <c r="C27" s="419">
        <v>4</v>
      </c>
      <c r="D27" s="420" t="s">
        <v>332</v>
      </c>
      <c r="E27" s="420" t="s">
        <v>904</v>
      </c>
      <c r="F27" s="419" t="str">
        <f>IF(VLOOKUP($D27,legal,3,FALSE)="","Belum Tersedia","Tersedia")</f>
        <v>Tersedia</v>
      </c>
      <c r="G27" s="421"/>
      <c r="H27" s="422">
        <f>SUM('Master Data'!H68:H71)</f>
        <v>315972900</v>
      </c>
      <c r="I27" s="422"/>
      <c r="J27" s="422">
        <f>SUM('Master Data'!J68:J71)</f>
        <v>744618.22</v>
      </c>
      <c r="K27" s="435"/>
    </row>
    <row r="28" spans="2:11" ht="20.100000000000001" customHeight="1">
      <c r="B28" s="272" t="s">
        <v>278</v>
      </c>
      <c r="C28" s="273"/>
      <c r="D28" s="273"/>
      <c r="E28" s="273"/>
      <c r="F28" s="270">
        <f>COUNTIF(F29:F40,"tersedia")</f>
        <v>12</v>
      </c>
      <c r="G28" s="271"/>
      <c r="H28" s="424">
        <f t="shared" ref="H28:J28" si="5">SUM(H29:H40)</f>
        <v>3174798402</v>
      </c>
      <c r="I28" s="424"/>
      <c r="J28" s="424">
        <f t="shared" si="5"/>
        <v>80797351</v>
      </c>
      <c r="K28" s="425"/>
    </row>
    <row r="29" spans="2:11" ht="18" customHeight="1">
      <c r="B29" s="406">
        <v>23</v>
      </c>
      <c r="C29" s="407">
        <v>1</v>
      </c>
      <c r="D29" s="408" t="s">
        <v>641</v>
      </c>
      <c r="E29" s="408" t="s">
        <v>905</v>
      </c>
      <c r="F29" s="407" t="str">
        <f t="shared" ref="F29:F40" si="6">IF(VLOOKUP($D29,legal,3,FALSE)="","Belum Tersedia","Tersedia")</f>
        <v>Tersedia</v>
      </c>
      <c r="G29" s="409"/>
      <c r="H29" s="410">
        <f>SUM('Master Data'!H72:H74)</f>
        <v>312276800</v>
      </c>
      <c r="I29" s="410"/>
      <c r="J29" s="410">
        <f>SUM('Master Data'!J72:J74)</f>
        <v>28714750</v>
      </c>
      <c r="K29" s="426"/>
    </row>
    <row r="30" spans="2:11" ht="18" customHeight="1">
      <c r="B30" s="412">
        <v>24</v>
      </c>
      <c r="C30" s="413">
        <v>2</v>
      </c>
      <c r="D30" s="414" t="s">
        <v>642</v>
      </c>
      <c r="E30" s="414" t="s">
        <v>906</v>
      </c>
      <c r="F30" s="413" t="str">
        <f t="shared" si="6"/>
        <v>Tersedia</v>
      </c>
      <c r="G30" s="415"/>
      <c r="H30" s="416">
        <f>SUM('Master Data'!H75:H75)</f>
        <v>158067000</v>
      </c>
      <c r="I30" s="416"/>
      <c r="J30" s="416">
        <f>SUM('Master Data'!J75:J75)</f>
        <v>0</v>
      </c>
      <c r="K30" s="427"/>
    </row>
    <row r="31" spans="2:11" ht="18" customHeight="1">
      <c r="B31" s="412">
        <v>25</v>
      </c>
      <c r="C31" s="413">
        <v>3</v>
      </c>
      <c r="D31" s="414" t="s">
        <v>339</v>
      </c>
      <c r="E31" s="414" t="s">
        <v>993</v>
      </c>
      <c r="F31" s="413" t="str">
        <f t="shared" si="6"/>
        <v>Tersedia</v>
      </c>
      <c r="G31" s="415"/>
      <c r="H31" s="416">
        <f>SUM('Master Data'!H76:H79)</f>
        <v>60096000</v>
      </c>
      <c r="I31" s="416"/>
      <c r="J31" s="416">
        <f>SUM('Master Data'!J76:J79)</f>
        <v>700000</v>
      </c>
      <c r="K31" s="427"/>
    </row>
    <row r="32" spans="2:11" ht="18" customHeight="1">
      <c r="B32" s="412">
        <v>26</v>
      </c>
      <c r="C32" s="413">
        <v>4</v>
      </c>
      <c r="D32" s="414" t="s">
        <v>341</v>
      </c>
      <c r="E32" s="414" t="s">
        <v>907</v>
      </c>
      <c r="F32" s="413" t="str">
        <f t="shared" si="6"/>
        <v>Tersedia</v>
      </c>
      <c r="G32" s="415"/>
      <c r="H32" s="416">
        <f>SUM('Master Data'!H80:H82)</f>
        <v>277809600</v>
      </c>
      <c r="I32" s="416"/>
      <c r="J32" s="416">
        <f>SUM('Master Data'!J80:J82)</f>
        <v>7518800</v>
      </c>
      <c r="K32" s="427"/>
    </row>
    <row r="33" spans="2:11" ht="18" customHeight="1">
      <c r="B33" s="412">
        <v>27</v>
      </c>
      <c r="C33" s="413">
        <v>5</v>
      </c>
      <c r="D33" s="414" t="s">
        <v>643</v>
      </c>
      <c r="E33" s="414" t="s">
        <v>908</v>
      </c>
      <c r="F33" s="413" t="str">
        <f t="shared" si="6"/>
        <v>Tersedia</v>
      </c>
      <c r="G33" s="415"/>
      <c r="H33" s="416">
        <f>SUM('Master Data'!H83:H85)</f>
        <v>418019400</v>
      </c>
      <c r="I33" s="416"/>
      <c r="J33" s="416">
        <f>SUM('Master Data'!J83:J85)</f>
        <v>9299500</v>
      </c>
      <c r="K33" s="427"/>
    </row>
    <row r="34" spans="2:11" ht="18" customHeight="1">
      <c r="B34" s="412">
        <v>28</v>
      </c>
      <c r="C34" s="413">
        <v>6</v>
      </c>
      <c r="D34" s="414" t="s">
        <v>345</v>
      </c>
      <c r="E34" s="414" t="s">
        <v>943</v>
      </c>
      <c r="F34" s="413" t="str">
        <f t="shared" si="6"/>
        <v>Tersedia</v>
      </c>
      <c r="G34" s="415"/>
      <c r="H34" s="416">
        <f>SUM('Master Data'!H86:H88)</f>
        <v>308063000</v>
      </c>
      <c r="I34" s="416"/>
      <c r="J34" s="416">
        <f>SUM('Master Data'!J86:J88)</f>
        <v>9180000</v>
      </c>
      <c r="K34" s="427"/>
    </row>
    <row r="35" spans="2:11" ht="18" customHeight="1">
      <c r="B35" s="412">
        <v>29</v>
      </c>
      <c r="C35" s="413">
        <v>7</v>
      </c>
      <c r="D35" s="414" t="s">
        <v>347</v>
      </c>
      <c r="E35" s="414" t="s">
        <v>992</v>
      </c>
      <c r="F35" s="413" t="str">
        <f t="shared" si="6"/>
        <v>Tersedia</v>
      </c>
      <c r="G35" s="415"/>
      <c r="H35" s="416">
        <f>SUBTOTAL(9,'Master Data'!H89:H92)</f>
        <v>255520600</v>
      </c>
      <c r="I35" s="416"/>
      <c r="J35" s="416">
        <f>SUBTOTAL(9,'Master Data'!J89:J92)</f>
        <v>2944444</v>
      </c>
      <c r="K35" s="427"/>
    </row>
    <row r="36" spans="2:11" ht="18" customHeight="1">
      <c r="B36" s="412">
        <v>30</v>
      </c>
      <c r="C36" s="413">
        <v>8</v>
      </c>
      <c r="D36" s="414" t="s">
        <v>520</v>
      </c>
      <c r="E36" s="414" t="s">
        <v>909</v>
      </c>
      <c r="F36" s="413" t="str">
        <f t="shared" si="6"/>
        <v>Tersedia</v>
      </c>
      <c r="G36" s="415"/>
      <c r="H36" s="416">
        <f>SUM('Master Data'!H93:H94)</f>
        <v>212212400</v>
      </c>
      <c r="I36" s="416"/>
      <c r="J36" s="416">
        <f>SUM('Master Data'!J93:J94)</f>
        <v>1275587</v>
      </c>
      <c r="K36" s="427"/>
    </row>
    <row r="37" spans="2:11" ht="18" customHeight="1">
      <c r="B37" s="412">
        <v>31</v>
      </c>
      <c r="C37" s="413">
        <v>9</v>
      </c>
      <c r="D37" s="414" t="s">
        <v>518</v>
      </c>
      <c r="E37" s="414" t="s">
        <v>910</v>
      </c>
      <c r="F37" s="413" t="str">
        <f t="shared" si="6"/>
        <v>Tersedia</v>
      </c>
      <c r="G37" s="415"/>
      <c r="H37" s="416">
        <f>SUM('Master Data'!H95:H98)</f>
        <v>309990600</v>
      </c>
      <c r="I37" s="416"/>
      <c r="J37" s="416">
        <f>SUM('Master Data'!J95:J98)</f>
        <v>18500000</v>
      </c>
      <c r="K37" s="427"/>
    </row>
    <row r="38" spans="2:11" ht="18" customHeight="1">
      <c r="B38" s="412">
        <v>32</v>
      </c>
      <c r="C38" s="413">
        <v>10</v>
      </c>
      <c r="D38" s="414" t="s">
        <v>519</v>
      </c>
      <c r="E38" s="414" t="s">
        <v>991</v>
      </c>
      <c r="F38" s="413" t="str">
        <f t="shared" si="6"/>
        <v>Tersedia</v>
      </c>
      <c r="G38" s="415"/>
      <c r="H38" s="416">
        <f>SUM('Master Data'!H99:H103)</f>
        <v>278550202</v>
      </c>
      <c r="I38" s="416"/>
      <c r="J38" s="416">
        <f>SUM('Master Data'!J99:J103)</f>
        <v>0</v>
      </c>
      <c r="K38" s="427"/>
    </row>
    <row r="39" spans="2:11" ht="18" customHeight="1">
      <c r="B39" s="412">
        <v>33</v>
      </c>
      <c r="C39" s="413">
        <v>11</v>
      </c>
      <c r="D39" s="414" t="s">
        <v>355</v>
      </c>
      <c r="E39" s="414" t="s">
        <v>990</v>
      </c>
      <c r="F39" s="413" t="str">
        <f t="shared" si="6"/>
        <v>Tersedia</v>
      </c>
      <c r="G39" s="415"/>
      <c r="H39" s="416">
        <f>SUM('Master Data'!H104:H106)</f>
        <v>371841800</v>
      </c>
      <c r="I39" s="416"/>
      <c r="J39" s="416">
        <f>SUM('Master Data'!J104:J106)</f>
        <v>2664270</v>
      </c>
      <c r="K39" s="427"/>
    </row>
    <row r="40" spans="2:11" ht="18" customHeight="1">
      <c r="B40" s="428">
        <v>34</v>
      </c>
      <c r="C40" s="429">
        <v>12</v>
      </c>
      <c r="D40" s="430" t="s">
        <v>357</v>
      </c>
      <c r="E40" s="430" t="s">
        <v>911</v>
      </c>
      <c r="F40" s="429" t="str">
        <f t="shared" si="6"/>
        <v>Tersedia</v>
      </c>
      <c r="G40" s="431"/>
      <c r="H40" s="432">
        <f>SUM('Master Data'!H107:H109)</f>
        <v>212351000</v>
      </c>
      <c r="I40" s="432"/>
      <c r="J40" s="432">
        <f>SUM('Master Data'!J107:J109)</f>
        <v>0</v>
      </c>
      <c r="K40" s="433"/>
    </row>
    <row r="41" spans="2:11" ht="20.100000000000001" customHeight="1">
      <c r="B41" s="375" t="s">
        <v>277</v>
      </c>
      <c r="C41" s="376"/>
      <c r="D41" s="376"/>
      <c r="E41" s="376"/>
      <c r="F41" s="264">
        <f>COUNTIF(F42:F47,"tersedia")</f>
        <v>6</v>
      </c>
      <c r="G41" s="265"/>
      <c r="H41" s="404">
        <f t="shared" ref="H41" si="7">SUM(H42:H47)</f>
        <v>1201641300</v>
      </c>
      <c r="I41" s="404">
        <f t="shared" ref="I41:J41" si="8">SUM(I42:I47)</f>
        <v>0</v>
      </c>
      <c r="J41" s="404">
        <f t="shared" si="8"/>
        <v>3694357</v>
      </c>
      <c r="K41" s="434"/>
    </row>
    <row r="42" spans="2:11" ht="18" customHeight="1">
      <c r="B42" s="406">
        <v>35</v>
      </c>
      <c r="C42" s="407">
        <v>1</v>
      </c>
      <c r="D42" s="408" t="s">
        <v>359</v>
      </c>
      <c r="E42" s="408" t="s">
        <v>912</v>
      </c>
      <c r="F42" s="407" t="str">
        <f t="shared" ref="F42:F47" si="9">IF(VLOOKUP($D42,legal,3,FALSE)="","Belum Tersedia","Tersedia")</f>
        <v>Tersedia</v>
      </c>
      <c r="G42" s="409"/>
      <c r="H42" s="410">
        <f>SUM('Master Data'!H110:H111)</f>
        <v>50000000</v>
      </c>
      <c r="I42" s="410"/>
      <c r="J42" s="410">
        <f>SUM('Master Data'!J110:J111)</f>
        <v>0</v>
      </c>
      <c r="K42" s="426"/>
    </row>
    <row r="43" spans="2:11" ht="18" customHeight="1">
      <c r="B43" s="412">
        <v>36</v>
      </c>
      <c r="C43" s="413">
        <v>2</v>
      </c>
      <c r="D43" s="414" t="s">
        <v>361</v>
      </c>
      <c r="E43" s="414" t="s">
        <v>913</v>
      </c>
      <c r="F43" s="413" t="str">
        <f t="shared" si="9"/>
        <v>Tersedia</v>
      </c>
      <c r="G43" s="415"/>
      <c r="H43" s="416">
        <f>SUM('Master Data'!H112:H115)</f>
        <v>317729200</v>
      </c>
      <c r="I43" s="416"/>
      <c r="J43" s="416">
        <f>SUM('Master Data'!J112:J115)</f>
        <v>0</v>
      </c>
      <c r="K43" s="427"/>
    </row>
    <row r="44" spans="2:11" ht="18" customHeight="1">
      <c r="B44" s="412">
        <v>37</v>
      </c>
      <c r="C44" s="413">
        <v>3</v>
      </c>
      <c r="D44" s="414" t="s">
        <v>363</v>
      </c>
      <c r="E44" s="414" t="s">
        <v>914</v>
      </c>
      <c r="F44" s="413" t="str">
        <f t="shared" si="9"/>
        <v>Tersedia</v>
      </c>
      <c r="G44" s="415"/>
      <c r="H44" s="416">
        <f>SUM('Master Data'!H116:H117)</f>
        <v>265800000</v>
      </c>
      <c r="I44" s="416"/>
      <c r="J44" s="416">
        <f>SUM('Master Data'!J116:J117)</f>
        <v>2866500</v>
      </c>
      <c r="K44" s="427"/>
    </row>
    <row r="45" spans="2:11" ht="18" customHeight="1">
      <c r="B45" s="412">
        <v>38</v>
      </c>
      <c r="C45" s="413">
        <v>4</v>
      </c>
      <c r="D45" s="414" t="s">
        <v>365</v>
      </c>
      <c r="E45" s="414" t="s">
        <v>915</v>
      </c>
      <c r="F45" s="413" t="str">
        <f t="shared" si="9"/>
        <v>Tersedia</v>
      </c>
      <c r="G45" s="415"/>
      <c r="H45" s="416">
        <f>SUM('Master Data'!H118:H119)</f>
        <v>111515000</v>
      </c>
      <c r="I45" s="416"/>
      <c r="J45" s="416">
        <f>SUM('Master Data'!J118:J119)</f>
        <v>0</v>
      </c>
      <c r="K45" s="427"/>
    </row>
    <row r="46" spans="2:11" ht="18" customHeight="1">
      <c r="B46" s="412">
        <v>39</v>
      </c>
      <c r="C46" s="413">
        <v>5</v>
      </c>
      <c r="D46" s="414" t="s">
        <v>366</v>
      </c>
      <c r="E46" s="414" t="s">
        <v>916</v>
      </c>
      <c r="F46" s="413" t="str">
        <f t="shared" si="9"/>
        <v>Tersedia</v>
      </c>
      <c r="G46" s="415"/>
      <c r="H46" s="416">
        <f>SUM('Master Data'!H120:H122)</f>
        <v>244197100</v>
      </c>
      <c r="I46" s="416"/>
      <c r="J46" s="416">
        <f>SUM('Master Data'!J120:J122)</f>
        <v>0</v>
      </c>
      <c r="K46" s="427"/>
    </row>
    <row r="47" spans="2:11" ht="18" customHeight="1">
      <c r="B47" s="418">
        <v>40</v>
      </c>
      <c r="C47" s="419">
        <v>6</v>
      </c>
      <c r="D47" s="420" t="s">
        <v>368</v>
      </c>
      <c r="E47" s="420" t="s">
        <v>917</v>
      </c>
      <c r="F47" s="419" t="str">
        <f t="shared" si="9"/>
        <v>Tersedia</v>
      </c>
      <c r="G47" s="421"/>
      <c r="H47" s="422">
        <f>SUM('Master Data'!H123:H125)</f>
        <v>212400000</v>
      </c>
      <c r="I47" s="422"/>
      <c r="J47" s="422">
        <f>SUM('Master Data'!J123:J125)</f>
        <v>827857</v>
      </c>
      <c r="K47" s="435"/>
    </row>
    <row r="48" spans="2:11" ht="20.100000000000001" customHeight="1">
      <c r="B48" s="272" t="s">
        <v>276</v>
      </c>
      <c r="C48" s="273"/>
      <c r="D48" s="273"/>
      <c r="E48" s="273"/>
      <c r="F48" s="270">
        <f>COUNTIF(F49:F66,"tersedia")</f>
        <v>17</v>
      </c>
      <c r="G48" s="271"/>
      <c r="H48" s="424">
        <f t="shared" ref="H48" si="10">SUM(H49:H66)</f>
        <v>4177612700</v>
      </c>
      <c r="I48" s="424"/>
      <c r="J48" s="424">
        <f t="shared" ref="J48" si="11">SUM(J49:J66)</f>
        <v>38655053</v>
      </c>
      <c r="K48" s="425"/>
    </row>
    <row r="49" spans="2:11" ht="18" customHeight="1">
      <c r="B49" s="406">
        <v>41</v>
      </c>
      <c r="C49" s="407">
        <v>1</v>
      </c>
      <c r="D49" s="408" t="s">
        <v>644</v>
      </c>
      <c r="E49" s="408" t="s">
        <v>988</v>
      </c>
      <c r="F49" s="407" t="str">
        <f t="shared" ref="F49:F66" si="12">IF(VLOOKUP($D49,legal,3,FALSE)="","Belum Tersedia","Tersedia")</f>
        <v>Tersedia</v>
      </c>
      <c r="G49" s="409"/>
      <c r="H49" s="410">
        <f>SUM('Master Data'!H126:H128)</f>
        <v>325132900</v>
      </c>
      <c r="I49" s="410"/>
      <c r="J49" s="410">
        <f>SUM('Master Data'!J126:J128)</f>
        <v>0</v>
      </c>
      <c r="K49" s="426"/>
    </row>
    <row r="50" spans="2:11" ht="18" customHeight="1">
      <c r="B50" s="412">
        <v>42</v>
      </c>
      <c r="C50" s="413">
        <v>2</v>
      </c>
      <c r="D50" s="414" t="s">
        <v>332</v>
      </c>
      <c r="E50" s="414" t="s">
        <v>987</v>
      </c>
      <c r="F50" s="413" t="str">
        <f t="shared" si="12"/>
        <v>Tersedia</v>
      </c>
      <c r="G50" s="415"/>
      <c r="H50" s="416">
        <f>SUM('Master Data'!H129:H129)</f>
        <v>187000000</v>
      </c>
      <c r="I50" s="416"/>
      <c r="J50" s="416">
        <f>SUM('Master Data'!J129:J129)</f>
        <v>0</v>
      </c>
      <c r="K50" s="427"/>
    </row>
    <row r="51" spans="2:11" ht="18" customHeight="1">
      <c r="B51" s="412">
        <v>43</v>
      </c>
      <c r="C51" s="413">
        <v>3</v>
      </c>
      <c r="D51" s="414" t="s">
        <v>373</v>
      </c>
      <c r="E51" s="414" t="s">
        <v>989</v>
      </c>
      <c r="F51" s="413" t="str">
        <f t="shared" si="12"/>
        <v>Tersedia</v>
      </c>
      <c r="G51" s="415"/>
      <c r="H51" s="416">
        <f>SUM('Master Data'!H130:H130)</f>
        <v>50000000</v>
      </c>
      <c r="I51" s="416"/>
      <c r="J51" s="416">
        <f>SUM('Master Data'!J130:J130)</f>
        <v>0</v>
      </c>
      <c r="K51" s="427"/>
    </row>
    <row r="52" spans="2:11" ht="18" customHeight="1">
      <c r="B52" s="412">
        <v>44</v>
      </c>
      <c r="C52" s="413">
        <v>4</v>
      </c>
      <c r="D52" s="414" t="s">
        <v>375</v>
      </c>
      <c r="E52" s="414" t="s">
        <v>918</v>
      </c>
      <c r="F52" s="413" t="str">
        <f t="shared" si="12"/>
        <v>Tersedia</v>
      </c>
      <c r="G52" s="415"/>
      <c r="H52" s="416">
        <f>SUM('Master Data'!H131:H132)</f>
        <v>299500000</v>
      </c>
      <c r="I52" s="416"/>
      <c r="J52" s="416">
        <f>SUM('Master Data'!J131:J132)</f>
        <v>0</v>
      </c>
      <c r="K52" s="427"/>
    </row>
    <row r="53" spans="2:11" ht="18" customHeight="1">
      <c r="B53" s="418">
        <v>45</v>
      </c>
      <c r="C53" s="419">
        <v>5</v>
      </c>
      <c r="D53" s="420" t="s">
        <v>646</v>
      </c>
      <c r="E53" s="420" t="s">
        <v>944</v>
      </c>
      <c r="F53" s="419" t="str">
        <f t="shared" si="12"/>
        <v>Tersedia</v>
      </c>
      <c r="G53" s="421"/>
      <c r="H53" s="422">
        <f>SUM('Master Data'!H133:H135)</f>
        <v>223500000</v>
      </c>
      <c r="I53" s="422"/>
      <c r="J53" s="422">
        <f>SUM('Master Data'!J133:J135)</f>
        <v>0</v>
      </c>
      <c r="K53" s="435"/>
    </row>
    <row r="54" spans="2:11" ht="18" customHeight="1">
      <c r="B54" s="274" t="s">
        <v>276</v>
      </c>
      <c r="C54" s="275"/>
      <c r="D54" s="275"/>
      <c r="E54" s="275"/>
      <c r="F54" s="436"/>
      <c r="G54" s="437"/>
      <c r="H54" s="438"/>
      <c r="I54" s="438"/>
      <c r="J54" s="438"/>
      <c r="K54" s="439"/>
    </row>
    <row r="55" spans="2:11" ht="18" customHeight="1">
      <c r="B55" s="406">
        <v>46</v>
      </c>
      <c r="C55" s="407">
        <v>6</v>
      </c>
      <c r="D55" s="408" t="s">
        <v>379</v>
      </c>
      <c r="E55" s="408" t="s">
        <v>945</v>
      </c>
      <c r="F55" s="407" t="str">
        <f t="shared" si="12"/>
        <v>Tersedia</v>
      </c>
      <c r="G55" s="409"/>
      <c r="H55" s="410">
        <f>SUM('Master Data'!H137:H138)</f>
        <v>230000000</v>
      </c>
      <c r="I55" s="410"/>
      <c r="J55" s="410">
        <f>SUM('Master Data'!J137:J138)</f>
        <v>0</v>
      </c>
      <c r="K55" s="426"/>
    </row>
    <row r="56" spans="2:11" ht="18" customHeight="1">
      <c r="B56" s="412">
        <v>47</v>
      </c>
      <c r="C56" s="413">
        <v>7</v>
      </c>
      <c r="D56" s="414" t="s">
        <v>527</v>
      </c>
      <c r="E56" s="414" t="s">
        <v>986</v>
      </c>
      <c r="F56" s="413" t="str">
        <f t="shared" si="12"/>
        <v>Tersedia</v>
      </c>
      <c r="G56" s="415"/>
      <c r="H56" s="416">
        <f>SUM('Master Data'!H139:H140)</f>
        <v>185000000</v>
      </c>
      <c r="I56" s="416"/>
      <c r="J56" s="416">
        <f>SUM('Master Data'!J139:J140)</f>
        <v>0</v>
      </c>
      <c r="K56" s="427"/>
    </row>
    <row r="57" spans="2:11" ht="18" customHeight="1">
      <c r="B57" s="412">
        <v>48</v>
      </c>
      <c r="C57" s="413">
        <v>8</v>
      </c>
      <c r="D57" s="414" t="s">
        <v>383</v>
      </c>
      <c r="E57" s="414" t="s">
        <v>985</v>
      </c>
      <c r="F57" s="413" t="str">
        <f t="shared" si="12"/>
        <v>Tersedia</v>
      </c>
      <c r="G57" s="415"/>
      <c r="H57" s="416">
        <f>SUM('Master Data'!H141:H141)</f>
        <v>0</v>
      </c>
      <c r="I57" s="416"/>
      <c r="J57" s="416">
        <f>SUM('Master Data'!J141:J141)</f>
        <v>0</v>
      </c>
      <c r="K57" s="427"/>
    </row>
    <row r="58" spans="2:11" ht="18" customHeight="1">
      <c r="B58" s="412">
        <v>49</v>
      </c>
      <c r="C58" s="413">
        <v>9</v>
      </c>
      <c r="D58" s="414" t="s">
        <v>385</v>
      </c>
      <c r="E58" s="414" t="s">
        <v>984</v>
      </c>
      <c r="F58" s="413" t="str">
        <f t="shared" si="12"/>
        <v>Tersedia</v>
      </c>
      <c r="G58" s="415"/>
      <c r="H58" s="416">
        <f>SUM('Master Data'!H142:H144)</f>
        <v>278521300</v>
      </c>
      <c r="I58" s="416"/>
      <c r="J58" s="416">
        <f>SUM('Master Data'!J142:J144)</f>
        <v>0</v>
      </c>
      <c r="K58" s="427"/>
    </row>
    <row r="59" spans="2:11" ht="18" customHeight="1">
      <c r="B59" s="412">
        <v>50</v>
      </c>
      <c r="C59" s="413">
        <v>10</v>
      </c>
      <c r="D59" s="414" t="s">
        <v>387</v>
      </c>
      <c r="E59" s="414" t="s">
        <v>983</v>
      </c>
      <c r="F59" s="413" t="str">
        <f t="shared" si="12"/>
        <v>Tersedia</v>
      </c>
      <c r="G59" s="415"/>
      <c r="H59" s="416">
        <f>SUM('Master Data'!H145:H148)</f>
        <v>591821000</v>
      </c>
      <c r="I59" s="416"/>
      <c r="J59" s="416">
        <f>SUM('Master Data'!J145:J148)</f>
        <v>0</v>
      </c>
      <c r="K59" s="427"/>
    </row>
    <row r="60" spans="2:11" ht="18" customHeight="1">
      <c r="B60" s="412">
        <v>51</v>
      </c>
      <c r="C60" s="413">
        <v>11</v>
      </c>
      <c r="D60" s="414" t="s">
        <v>389</v>
      </c>
      <c r="E60" s="414" t="s">
        <v>982</v>
      </c>
      <c r="F60" s="413" t="str">
        <f t="shared" si="12"/>
        <v>Tersedia</v>
      </c>
      <c r="G60" s="415"/>
      <c r="H60" s="416">
        <f>SUM('Master Data'!H149:H151)</f>
        <v>297733000</v>
      </c>
      <c r="I60" s="416"/>
      <c r="J60" s="416">
        <f>SUM('Master Data'!J149:J151)</f>
        <v>0</v>
      </c>
      <c r="K60" s="427"/>
    </row>
    <row r="61" spans="2:11" ht="18" customHeight="1">
      <c r="B61" s="412">
        <v>52</v>
      </c>
      <c r="C61" s="413">
        <v>12</v>
      </c>
      <c r="D61" s="414" t="s">
        <v>390</v>
      </c>
      <c r="E61" s="414" t="s">
        <v>979</v>
      </c>
      <c r="F61" s="413" t="str">
        <f t="shared" si="12"/>
        <v>Tersedia</v>
      </c>
      <c r="G61" s="415"/>
      <c r="H61" s="416">
        <f>SUM('Master Data'!H152:H154)</f>
        <v>462314500</v>
      </c>
      <c r="I61" s="416"/>
      <c r="J61" s="416">
        <f>SUM('Master Data'!J152:J154)</f>
        <v>8400000</v>
      </c>
      <c r="K61" s="427"/>
    </row>
    <row r="62" spans="2:11" ht="18" customHeight="1">
      <c r="B62" s="412">
        <v>53</v>
      </c>
      <c r="C62" s="413">
        <v>13</v>
      </c>
      <c r="D62" s="414" t="s">
        <v>392</v>
      </c>
      <c r="E62" s="414" t="s">
        <v>980</v>
      </c>
      <c r="F62" s="413" t="str">
        <f t="shared" si="12"/>
        <v>Tersedia</v>
      </c>
      <c r="G62" s="415"/>
      <c r="H62" s="416">
        <f>SUM('Master Data'!H155:H158)</f>
        <v>339325000</v>
      </c>
      <c r="I62" s="416"/>
      <c r="J62" s="416">
        <f>SUM('Master Data'!J155:J158)</f>
        <v>22240600</v>
      </c>
      <c r="K62" s="427"/>
    </row>
    <row r="63" spans="2:11" ht="18" customHeight="1">
      <c r="B63" s="412">
        <v>54</v>
      </c>
      <c r="C63" s="413">
        <v>14</v>
      </c>
      <c r="D63" s="414" t="s">
        <v>394</v>
      </c>
      <c r="E63" s="414" t="s">
        <v>981</v>
      </c>
      <c r="F63" s="413" t="str">
        <f t="shared" si="12"/>
        <v>Tersedia</v>
      </c>
      <c r="G63" s="415"/>
      <c r="H63" s="416">
        <f>SUM('Master Data'!H159:H161)</f>
        <v>342000000</v>
      </c>
      <c r="I63" s="416"/>
      <c r="J63" s="416">
        <f>SUM('Master Data'!J159:J161)</f>
        <v>6007153</v>
      </c>
      <c r="K63" s="427"/>
    </row>
    <row r="64" spans="2:11" ht="18" customHeight="1">
      <c r="B64" s="412">
        <v>55</v>
      </c>
      <c r="C64" s="413">
        <v>15</v>
      </c>
      <c r="D64" s="414" t="s">
        <v>396</v>
      </c>
      <c r="E64" s="414" t="s">
        <v>977</v>
      </c>
      <c r="F64" s="413" t="str">
        <f t="shared" si="12"/>
        <v>Tersedia</v>
      </c>
      <c r="G64" s="415"/>
      <c r="H64" s="416">
        <f>SUM('Master Data'!H162:H165)</f>
        <v>166000000</v>
      </c>
      <c r="I64" s="416"/>
      <c r="J64" s="416">
        <f>SUM('Master Data'!J162:J165)</f>
        <v>2007300</v>
      </c>
      <c r="K64" s="427"/>
    </row>
    <row r="65" spans="2:11" ht="18" customHeight="1">
      <c r="B65" s="412">
        <v>56</v>
      </c>
      <c r="C65" s="413">
        <v>16</v>
      </c>
      <c r="D65" s="414" t="s">
        <v>398</v>
      </c>
      <c r="E65" s="414" t="s">
        <v>978</v>
      </c>
      <c r="F65" s="413" t="str">
        <f t="shared" si="12"/>
        <v>Tersedia</v>
      </c>
      <c r="G65" s="415"/>
      <c r="H65" s="416">
        <f>SUM('Master Data'!H166)</f>
        <v>0</v>
      </c>
      <c r="I65" s="416"/>
      <c r="J65" s="416">
        <f>SUM('Master Data'!J166)</f>
        <v>0</v>
      </c>
      <c r="K65" s="427"/>
    </row>
    <row r="66" spans="2:11" ht="18" customHeight="1">
      <c r="B66" s="428">
        <v>57</v>
      </c>
      <c r="C66" s="429">
        <v>17</v>
      </c>
      <c r="D66" s="430" t="s">
        <v>399</v>
      </c>
      <c r="E66" s="430" t="s">
        <v>976</v>
      </c>
      <c r="F66" s="429" t="str">
        <f t="shared" si="12"/>
        <v>Tersedia</v>
      </c>
      <c r="G66" s="431"/>
      <c r="H66" s="432">
        <f>SUM('Master Data'!H167:H168)</f>
        <v>199765000</v>
      </c>
      <c r="I66" s="432"/>
      <c r="J66" s="432">
        <f>SUM('Master Data'!J167:J168)</f>
        <v>0</v>
      </c>
      <c r="K66" s="433"/>
    </row>
    <row r="67" spans="2:11" ht="20.100000000000001" customHeight="1">
      <c r="B67" s="375" t="s">
        <v>275</v>
      </c>
      <c r="C67" s="376"/>
      <c r="D67" s="376"/>
      <c r="E67" s="376"/>
      <c r="F67" s="264">
        <f>COUNTIF(F68:F82,"tersedia")</f>
        <v>14</v>
      </c>
      <c r="G67" s="265"/>
      <c r="H67" s="404">
        <f>SUM(H68:H82)</f>
        <v>5961856417</v>
      </c>
      <c r="I67" s="404"/>
      <c r="J67" s="404">
        <f>SUM(J68:J82)</f>
        <v>157568120</v>
      </c>
      <c r="K67" s="434"/>
    </row>
    <row r="68" spans="2:11" ht="18" customHeight="1">
      <c r="B68" s="406">
        <v>58</v>
      </c>
      <c r="C68" s="407">
        <v>1</v>
      </c>
      <c r="D68" s="408" t="s">
        <v>353</v>
      </c>
      <c r="E68" s="408" t="s">
        <v>975</v>
      </c>
      <c r="F68" s="407" t="str">
        <f t="shared" ref="F68:F82" si="13">IF(VLOOKUP($D68,legal,3,FALSE)="","Belum Tersedia","Tersedia")</f>
        <v>Tersedia</v>
      </c>
      <c r="G68" s="409"/>
      <c r="H68" s="410">
        <f>SUM('Master Data'!H169:H171)</f>
        <v>275000000</v>
      </c>
      <c r="I68" s="410"/>
      <c r="J68" s="410">
        <f>SUM('Master Data'!J169:J171)</f>
        <v>2808690</v>
      </c>
      <c r="K68" s="426"/>
    </row>
    <row r="69" spans="2:11" ht="18" customHeight="1">
      <c r="B69" s="412">
        <v>59</v>
      </c>
      <c r="C69" s="413">
        <v>2</v>
      </c>
      <c r="D69" s="414" t="s">
        <v>647</v>
      </c>
      <c r="E69" s="414" t="s">
        <v>919</v>
      </c>
      <c r="F69" s="413" t="str">
        <f t="shared" si="13"/>
        <v>Tersedia</v>
      </c>
      <c r="G69" s="415"/>
      <c r="H69" s="416">
        <f>SUM('Master Data'!H172:H174)</f>
        <v>298090000</v>
      </c>
      <c r="I69" s="416"/>
      <c r="J69" s="416">
        <f>SUM('Master Data'!J172:J174)</f>
        <v>0</v>
      </c>
      <c r="K69" s="427"/>
    </row>
    <row r="70" spans="2:11" ht="18" customHeight="1">
      <c r="B70" s="412">
        <v>60</v>
      </c>
      <c r="C70" s="413">
        <v>3</v>
      </c>
      <c r="D70" s="414" t="s">
        <v>404</v>
      </c>
      <c r="E70" s="414" t="s">
        <v>946</v>
      </c>
      <c r="F70" s="413" t="str">
        <f t="shared" si="13"/>
        <v>Tersedia</v>
      </c>
      <c r="G70" s="415"/>
      <c r="H70" s="416">
        <f>SUM('Master Data'!H175:H176)</f>
        <v>177880000</v>
      </c>
      <c r="I70" s="416"/>
      <c r="J70" s="416">
        <f>SUM('Master Data'!J175:J176)</f>
        <v>0</v>
      </c>
      <c r="K70" s="427"/>
    </row>
    <row r="71" spans="2:11" ht="18" customHeight="1">
      <c r="B71" s="412">
        <v>61</v>
      </c>
      <c r="C71" s="413">
        <v>4</v>
      </c>
      <c r="D71" s="414" t="s">
        <v>648</v>
      </c>
      <c r="E71" s="414" t="s">
        <v>974</v>
      </c>
      <c r="F71" s="407" t="str">
        <f t="shared" si="13"/>
        <v>Tersedia</v>
      </c>
      <c r="G71" s="409"/>
      <c r="H71" s="410">
        <f>SUM('Master Data'!H177:H183)</f>
        <v>550106500</v>
      </c>
      <c r="I71" s="410"/>
      <c r="J71" s="410">
        <f>SUM('Master Data'!J177:J183)</f>
        <v>32174420</v>
      </c>
      <c r="K71" s="426"/>
    </row>
    <row r="72" spans="2:11" ht="18" customHeight="1">
      <c r="B72" s="412">
        <v>62</v>
      </c>
      <c r="C72" s="413">
        <v>5</v>
      </c>
      <c r="D72" s="414" t="s">
        <v>407</v>
      </c>
      <c r="E72" s="414" t="s">
        <v>973</v>
      </c>
      <c r="F72" s="413" t="str">
        <f t="shared" si="13"/>
        <v>Tersedia</v>
      </c>
      <c r="G72" s="415"/>
      <c r="H72" s="416">
        <f>SUM('Master Data'!H184:H185)</f>
        <v>316042600</v>
      </c>
      <c r="I72" s="416"/>
      <c r="J72" s="416">
        <f>SUM('Master Data'!J184:J185)</f>
        <v>528000</v>
      </c>
      <c r="K72" s="427"/>
    </row>
    <row r="73" spans="2:11" ht="18" customHeight="1">
      <c r="B73" s="412">
        <v>63</v>
      </c>
      <c r="C73" s="413">
        <v>6</v>
      </c>
      <c r="D73" s="414" t="s">
        <v>409</v>
      </c>
      <c r="E73" s="414" t="s">
        <v>972</v>
      </c>
      <c r="F73" s="413" t="str">
        <f t="shared" si="13"/>
        <v>Tersedia</v>
      </c>
      <c r="G73" s="415"/>
      <c r="H73" s="416">
        <f>SUM('Master Data'!H186:H189)</f>
        <v>425724400</v>
      </c>
      <c r="I73" s="416"/>
      <c r="J73" s="416">
        <f>SUM('Master Data'!J186:J189)</f>
        <v>0</v>
      </c>
      <c r="K73" s="427"/>
    </row>
    <row r="74" spans="2:11" ht="18" customHeight="1">
      <c r="B74" s="412">
        <v>64</v>
      </c>
      <c r="C74" s="413">
        <v>7</v>
      </c>
      <c r="D74" s="414" t="s">
        <v>411</v>
      </c>
      <c r="E74" s="414" t="s">
        <v>971</v>
      </c>
      <c r="F74" s="413" t="str">
        <f t="shared" si="13"/>
        <v>Tersedia</v>
      </c>
      <c r="G74" s="415"/>
      <c r="H74" s="416">
        <f>SUM('Master Data'!H190:H195)</f>
        <v>559100717</v>
      </c>
      <c r="I74" s="416"/>
      <c r="J74" s="416">
        <f>SUM('Master Data'!J190:J195)</f>
        <v>29832725</v>
      </c>
      <c r="K74" s="427"/>
    </row>
    <row r="75" spans="2:11" ht="18" customHeight="1">
      <c r="B75" s="412">
        <v>65</v>
      </c>
      <c r="C75" s="413">
        <v>8</v>
      </c>
      <c r="D75" s="414" t="s">
        <v>413</v>
      </c>
      <c r="E75" s="414" t="s">
        <v>920</v>
      </c>
      <c r="F75" s="413" t="str">
        <f t="shared" si="13"/>
        <v>Tersedia</v>
      </c>
      <c r="G75" s="415"/>
      <c r="H75" s="416">
        <f>SUM('Master Data'!H196:H200)</f>
        <v>517475000</v>
      </c>
      <c r="I75" s="416"/>
      <c r="J75" s="416">
        <f>SUM('Master Data'!J196:J200)</f>
        <v>40119375</v>
      </c>
      <c r="K75" s="427"/>
    </row>
    <row r="76" spans="2:11" ht="18" customHeight="1">
      <c r="B76" s="412">
        <v>66</v>
      </c>
      <c r="C76" s="413">
        <v>9</v>
      </c>
      <c r="D76" s="414" t="s">
        <v>521</v>
      </c>
      <c r="E76" s="414" t="s">
        <v>969</v>
      </c>
      <c r="F76" s="413" t="str">
        <f t="shared" si="13"/>
        <v>Tersedia</v>
      </c>
      <c r="G76" s="415"/>
      <c r="H76" s="416">
        <f>SUM('Master Data'!H201:H205)</f>
        <v>577032000</v>
      </c>
      <c r="I76" s="416"/>
      <c r="J76" s="416">
        <f>SUM('Master Data'!J201:J205)</f>
        <v>12942200</v>
      </c>
      <c r="K76" s="427"/>
    </row>
    <row r="77" spans="2:11" ht="18" customHeight="1">
      <c r="B77" s="412">
        <v>67</v>
      </c>
      <c r="C77" s="413">
        <v>10</v>
      </c>
      <c r="D77" s="414" t="s">
        <v>417</v>
      </c>
      <c r="E77" s="414" t="s">
        <v>970</v>
      </c>
      <c r="F77" s="413" t="str">
        <f t="shared" si="13"/>
        <v>Tersedia</v>
      </c>
      <c r="G77" s="415"/>
      <c r="H77" s="416">
        <f>SUM('Master Data'!H206:H210)</f>
        <v>492500000</v>
      </c>
      <c r="I77" s="416"/>
      <c r="J77" s="416">
        <f>SUM('Master Data'!J206:J210)</f>
        <v>7013960</v>
      </c>
      <c r="K77" s="427"/>
    </row>
    <row r="78" spans="2:11" ht="18" customHeight="1">
      <c r="B78" s="412">
        <v>68</v>
      </c>
      <c r="C78" s="413">
        <v>11</v>
      </c>
      <c r="D78" s="414" t="s">
        <v>523</v>
      </c>
      <c r="E78" s="414" t="s">
        <v>947</v>
      </c>
      <c r="F78" s="413" t="str">
        <f t="shared" si="13"/>
        <v>Tersedia</v>
      </c>
      <c r="G78" s="415"/>
      <c r="H78" s="416">
        <f>SUM('Master Data'!H211:H214)</f>
        <v>515290200</v>
      </c>
      <c r="I78" s="416"/>
      <c r="J78" s="416">
        <f>SUM('Master Data'!J211:J214)</f>
        <v>23000500</v>
      </c>
      <c r="K78" s="427"/>
    </row>
    <row r="79" spans="2:11" ht="18" customHeight="1">
      <c r="B79" s="418">
        <v>69</v>
      </c>
      <c r="C79" s="419">
        <v>12</v>
      </c>
      <c r="D79" s="420" t="s">
        <v>649</v>
      </c>
      <c r="E79" s="420" t="s">
        <v>948</v>
      </c>
      <c r="F79" s="419" t="str">
        <f t="shared" si="13"/>
        <v>Tersedia</v>
      </c>
      <c r="G79" s="421"/>
      <c r="H79" s="422">
        <f>SUM('Master Data'!H215:H218)</f>
        <v>563200000</v>
      </c>
      <c r="I79" s="422"/>
      <c r="J79" s="422">
        <f>SUM('Master Data'!J215:J218)</f>
        <v>5548250</v>
      </c>
      <c r="K79" s="435"/>
    </row>
    <row r="80" spans="2:11" ht="18" customHeight="1">
      <c r="B80" s="446" t="s">
        <v>275</v>
      </c>
      <c r="C80" s="447"/>
      <c r="D80" s="447"/>
      <c r="E80" s="447"/>
      <c r="F80" s="448"/>
      <c r="G80" s="449"/>
      <c r="H80" s="450"/>
      <c r="I80" s="450"/>
      <c r="J80" s="450"/>
      <c r="K80" s="451"/>
    </row>
    <row r="81" spans="2:11" ht="18" customHeight="1">
      <c r="B81" s="412">
        <v>70</v>
      </c>
      <c r="C81" s="413">
        <v>13</v>
      </c>
      <c r="D81" s="414" t="s">
        <v>522</v>
      </c>
      <c r="E81" s="414" t="s">
        <v>949</v>
      </c>
      <c r="F81" s="413" t="str">
        <f t="shared" si="13"/>
        <v>Tersedia</v>
      </c>
      <c r="G81" s="415"/>
      <c r="H81" s="416">
        <f>SUM('Master Data'!H219:H220)</f>
        <v>317415000</v>
      </c>
      <c r="I81" s="416"/>
      <c r="J81" s="416">
        <f>SUM('Master Data'!J219:J220)</f>
        <v>0</v>
      </c>
      <c r="K81" s="427"/>
    </row>
    <row r="82" spans="2:11" ht="18" customHeight="1">
      <c r="B82" s="428">
        <v>71</v>
      </c>
      <c r="C82" s="429">
        <v>14</v>
      </c>
      <c r="D82" s="430" t="s">
        <v>425</v>
      </c>
      <c r="E82" s="430" t="s">
        <v>921</v>
      </c>
      <c r="F82" s="429" t="str">
        <f t="shared" si="13"/>
        <v>Tersedia</v>
      </c>
      <c r="G82" s="431"/>
      <c r="H82" s="432">
        <f>SUM('Master Data'!H221:H223)</f>
        <v>377000000</v>
      </c>
      <c r="I82" s="432"/>
      <c r="J82" s="432">
        <f>SUM('Master Data'!J221:J223)</f>
        <v>3600000</v>
      </c>
      <c r="K82" s="433"/>
    </row>
    <row r="83" spans="2:11" ht="20.100000000000001" customHeight="1">
      <c r="B83" s="375" t="s">
        <v>274</v>
      </c>
      <c r="C83" s="376"/>
      <c r="D83" s="376"/>
      <c r="E83" s="376"/>
      <c r="F83" s="264">
        <f>COUNTIF(F84:F95,"tersedia")</f>
        <v>12</v>
      </c>
      <c r="G83" s="265"/>
      <c r="H83" s="404">
        <f t="shared" ref="H83" si="14">SUM(H84:H95)</f>
        <v>2763409200</v>
      </c>
      <c r="I83" s="404"/>
      <c r="J83" s="404">
        <f t="shared" ref="J83" si="15">SUM(J84:J95)</f>
        <v>20943848</v>
      </c>
      <c r="K83" s="434"/>
    </row>
    <row r="84" spans="2:11" ht="18" customHeight="1">
      <c r="B84" s="406">
        <v>72</v>
      </c>
      <c r="C84" s="407">
        <v>1</v>
      </c>
      <c r="D84" s="408" t="s">
        <v>528</v>
      </c>
      <c r="E84" s="408" t="s">
        <v>922</v>
      </c>
      <c r="F84" s="407" t="str">
        <f t="shared" ref="F84:F95" si="16">IF(VLOOKUP($D84,legal,3,FALSE)="","Belum Tersedia","Tersedia")</f>
        <v>Tersedia</v>
      </c>
      <c r="G84" s="409"/>
      <c r="H84" s="410">
        <f>SUM('Master Data'!H224:H225)</f>
        <v>357700000</v>
      </c>
      <c r="I84" s="410"/>
      <c r="J84" s="410">
        <f>SUM('Master Data'!J224:J225)</f>
        <v>0</v>
      </c>
      <c r="K84" s="426"/>
    </row>
    <row r="85" spans="2:11" ht="18" customHeight="1">
      <c r="B85" s="412">
        <v>73</v>
      </c>
      <c r="C85" s="413">
        <v>2</v>
      </c>
      <c r="D85" s="414" t="s">
        <v>232</v>
      </c>
      <c r="E85" s="414" t="s">
        <v>923</v>
      </c>
      <c r="F85" s="413" t="str">
        <f t="shared" si="16"/>
        <v>Tersedia</v>
      </c>
      <c r="G85" s="415"/>
      <c r="H85" s="416">
        <f>SUM('Master Data'!H226:H227)</f>
        <v>201300000</v>
      </c>
      <c r="I85" s="416"/>
      <c r="J85" s="416">
        <f>SUM('Master Data'!J226:J227)</f>
        <v>0</v>
      </c>
      <c r="K85" s="427"/>
    </row>
    <row r="86" spans="2:11" ht="18" customHeight="1">
      <c r="B86" s="412">
        <v>74</v>
      </c>
      <c r="C86" s="413">
        <v>3</v>
      </c>
      <c r="D86" s="414" t="s">
        <v>430</v>
      </c>
      <c r="E86" s="414" t="s">
        <v>924</v>
      </c>
      <c r="F86" s="413" t="str">
        <f t="shared" si="16"/>
        <v>Tersedia</v>
      </c>
      <c r="G86" s="415"/>
      <c r="H86" s="416">
        <f>SUM('Master Data'!H228:H228)</f>
        <v>50000000</v>
      </c>
      <c r="I86" s="416"/>
      <c r="J86" s="416">
        <f>SUM('Master Data'!J228:J228)</f>
        <v>0</v>
      </c>
      <c r="K86" s="427"/>
    </row>
    <row r="87" spans="2:11" ht="18" customHeight="1">
      <c r="B87" s="412">
        <v>75</v>
      </c>
      <c r="C87" s="413">
        <v>4</v>
      </c>
      <c r="D87" s="414" t="s">
        <v>431</v>
      </c>
      <c r="E87" s="414" t="s">
        <v>968</v>
      </c>
      <c r="F87" s="413" t="str">
        <f t="shared" si="16"/>
        <v>Tersedia</v>
      </c>
      <c r="G87" s="415"/>
      <c r="H87" s="416">
        <f>SUM('Master Data'!H229:H229)</f>
        <v>0</v>
      </c>
      <c r="I87" s="416"/>
      <c r="J87" s="416">
        <f>SUM('Master Data'!J229:J229)</f>
        <v>0</v>
      </c>
      <c r="K87" s="427"/>
    </row>
    <row r="88" spans="2:11" ht="18" customHeight="1">
      <c r="B88" s="412">
        <v>76</v>
      </c>
      <c r="C88" s="413">
        <v>5</v>
      </c>
      <c r="D88" s="414" t="s">
        <v>433</v>
      </c>
      <c r="E88" s="414" t="s">
        <v>950</v>
      </c>
      <c r="F88" s="413" t="str">
        <f t="shared" si="16"/>
        <v>Tersedia</v>
      </c>
      <c r="G88" s="415"/>
      <c r="H88" s="416">
        <f>SUM('Master Data'!H230:H232)</f>
        <v>50000000</v>
      </c>
      <c r="I88" s="416"/>
      <c r="J88" s="416">
        <f>SUM('Master Data'!J230:J232)</f>
        <v>585000</v>
      </c>
      <c r="K88" s="427"/>
    </row>
    <row r="89" spans="2:11" ht="18" customHeight="1">
      <c r="B89" s="412">
        <v>77</v>
      </c>
      <c r="C89" s="413">
        <v>6</v>
      </c>
      <c r="D89" s="414" t="s">
        <v>435</v>
      </c>
      <c r="E89" s="414" t="s">
        <v>925</v>
      </c>
      <c r="F89" s="413" t="str">
        <f t="shared" si="16"/>
        <v>Tersedia</v>
      </c>
      <c r="G89" s="415"/>
      <c r="H89" s="416">
        <f>SUM('Master Data'!H233:H235)</f>
        <v>183521200</v>
      </c>
      <c r="I89" s="416"/>
      <c r="J89" s="416">
        <f>SUM('Master Data'!J233:J235)</f>
        <v>0</v>
      </c>
      <c r="K89" s="427"/>
    </row>
    <row r="90" spans="2:11" ht="18" customHeight="1">
      <c r="B90" s="412">
        <v>78</v>
      </c>
      <c r="C90" s="413">
        <v>7</v>
      </c>
      <c r="D90" s="414" t="s">
        <v>437</v>
      </c>
      <c r="E90" s="414" t="s">
        <v>926</v>
      </c>
      <c r="F90" s="413" t="str">
        <f t="shared" si="16"/>
        <v>Tersedia</v>
      </c>
      <c r="G90" s="415"/>
      <c r="H90" s="416">
        <f>SUM('Master Data'!H236:H240)</f>
        <v>429671800</v>
      </c>
      <c r="I90" s="416"/>
      <c r="J90" s="416">
        <f>SUM('Master Data'!J236:J240)</f>
        <v>0</v>
      </c>
      <c r="K90" s="427"/>
    </row>
    <row r="91" spans="2:11" ht="18" customHeight="1">
      <c r="B91" s="412">
        <v>79</v>
      </c>
      <c r="C91" s="413">
        <v>8</v>
      </c>
      <c r="D91" s="414" t="s">
        <v>650</v>
      </c>
      <c r="E91" s="414" t="s">
        <v>927</v>
      </c>
      <c r="F91" s="413" t="str">
        <f t="shared" si="16"/>
        <v>Tersedia</v>
      </c>
      <c r="G91" s="415"/>
      <c r="H91" s="416">
        <f>SUM('Master Data'!H241:H246)</f>
        <v>221463200</v>
      </c>
      <c r="I91" s="416"/>
      <c r="J91" s="416">
        <f>SUM('Master Data'!J241:J246)</f>
        <v>4806948</v>
      </c>
      <c r="K91" s="427"/>
    </row>
    <row r="92" spans="2:11" ht="18" customHeight="1">
      <c r="B92" s="412">
        <v>80</v>
      </c>
      <c r="C92" s="413">
        <v>9</v>
      </c>
      <c r="D92" s="414" t="s">
        <v>441</v>
      </c>
      <c r="E92" s="414" t="s">
        <v>928</v>
      </c>
      <c r="F92" s="413" t="str">
        <f t="shared" si="16"/>
        <v>Tersedia</v>
      </c>
      <c r="G92" s="415"/>
      <c r="H92" s="416">
        <f>SUM('Master Data'!H247:H251)</f>
        <v>427000000</v>
      </c>
      <c r="I92" s="416"/>
      <c r="J92" s="416">
        <f>SUM('Master Data'!J247:J251)</f>
        <v>15551900</v>
      </c>
      <c r="K92" s="427"/>
    </row>
    <row r="93" spans="2:11" ht="18" customHeight="1">
      <c r="B93" s="412">
        <v>81</v>
      </c>
      <c r="C93" s="413">
        <v>10</v>
      </c>
      <c r="D93" s="414" t="s">
        <v>443</v>
      </c>
      <c r="E93" s="414" t="s">
        <v>929</v>
      </c>
      <c r="F93" s="413" t="str">
        <f t="shared" si="16"/>
        <v>Tersedia</v>
      </c>
      <c r="G93" s="415"/>
      <c r="H93" s="416">
        <f>SUM('Master Data'!H252:H252)</f>
        <v>163443400</v>
      </c>
      <c r="I93" s="416"/>
      <c r="J93" s="416">
        <f>SUM('Master Data'!J252:J252)</f>
        <v>0</v>
      </c>
      <c r="K93" s="427"/>
    </row>
    <row r="94" spans="2:11" ht="18" customHeight="1">
      <c r="B94" s="412">
        <v>82</v>
      </c>
      <c r="C94" s="413">
        <v>11</v>
      </c>
      <c r="D94" s="414" t="s">
        <v>445</v>
      </c>
      <c r="E94" s="414" t="s">
        <v>951</v>
      </c>
      <c r="F94" s="413" t="str">
        <f t="shared" si="16"/>
        <v>Tersedia</v>
      </c>
      <c r="G94" s="415"/>
      <c r="H94" s="416">
        <f>SUM('Master Data'!H253:H254)</f>
        <v>159309600</v>
      </c>
      <c r="I94" s="416"/>
      <c r="J94" s="416">
        <f>SUM('Master Data'!J253:J254)</f>
        <v>0</v>
      </c>
      <c r="K94" s="427"/>
    </row>
    <row r="95" spans="2:11" ht="18" customHeight="1">
      <c r="B95" s="418">
        <v>83</v>
      </c>
      <c r="C95" s="419">
        <v>12</v>
      </c>
      <c r="D95" s="420" t="s">
        <v>529</v>
      </c>
      <c r="E95" s="420" t="s">
        <v>930</v>
      </c>
      <c r="F95" s="419" t="str">
        <f t="shared" si="16"/>
        <v>Tersedia</v>
      </c>
      <c r="G95" s="421"/>
      <c r="H95" s="422">
        <f>SUM('Master Data'!H258:H262)</f>
        <v>520000000</v>
      </c>
      <c r="I95" s="422"/>
      <c r="J95" s="422">
        <f>SUM('Master Data'!J258:J262)</f>
        <v>0</v>
      </c>
      <c r="K95" s="435"/>
    </row>
    <row r="96" spans="2:11" ht="20.100000000000001" customHeight="1">
      <c r="B96" s="272" t="s">
        <v>273</v>
      </c>
      <c r="C96" s="273"/>
      <c r="D96" s="273"/>
      <c r="E96" s="273"/>
      <c r="F96" s="270">
        <f>COUNTIF(F97:F109,"tersedia")</f>
        <v>12</v>
      </c>
      <c r="G96" s="271"/>
      <c r="H96" s="424">
        <f t="shared" ref="H96" si="17">SUM(H97:H109)</f>
        <v>4306785800</v>
      </c>
      <c r="I96" s="424"/>
      <c r="J96" s="424">
        <f t="shared" ref="J96" si="18">SUM(J97:J109)</f>
        <v>23986400</v>
      </c>
      <c r="K96" s="425"/>
    </row>
    <row r="97" spans="2:11" ht="18" customHeight="1">
      <c r="B97" s="406">
        <v>84</v>
      </c>
      <c r="C97" s="407">
        <v>1</v>
      </c>
      <c r="D97" s="408" t="s">
        <v>450</v>
      </c>
      <c r="E97" s="408" t="s">
        <v>931</v>
      </c>
      <c r="F97" s="407" t="str">
        <f t="shared" ref="F97:F109" si="19">IF(VLOOKUP($D97,legal,3,FALSE)="","Belum Tersedia","Tersedia")</f>
        <v>Tersedia</v>
      </c>
      <c r="G97" s="409"/>
      <c r="H97" s="410">
        <f>SUM('Master Data'!H263:H265)</f>
        <v>371300000</v>
      </c>
      <c r="I97" s="410"/>
      <c r="J97" s="410">
        <f>SUM('Master Data'!J263:J265)</f>
        <v>5000000</v>
      </c>
      <c r="K97" s="426"/>
    </row>
    <row r="98" spans="2:11" ht="18" customHeight="1">
      <c r="B98" s="412">
        <v>85</v>
      </c>
      <c r="C98" s="413">
        <v>2</v>
      </c>
      <c r="D98" s="414" t="s">
        <v>651</v>
      </c>
      <c r="E98" s="414" t="s">
        <v>952</v>
      </c>
      <c r="F98" s="413" t="str">
        <f t="shared" si="19"/>
        <v>Tersedia</v>
      </c>
      <c r="G98" s="415"/>
      <c r="H98" s="416">
        <f>SUM('Master Data'!H267:H269)</f>
        <v>100000000</v>
      </c>
      <c r="I98" s="416"/>
      <c r="J98" s="416">
        <f>SUM('Master Data'!J267:J269)</f>
        <v>375000</v>
      </c>
      <c r="K98" s="427"/>
    </row>
    <row r="99" spans="2:11" ht="18" customHeight="1">
      <c r="B99" s="412">
        <v>86</v>
      </c>
      <c r="C99" s="413">
        <v>3</v>
      </c>
      <c r="D99" s="414" t="s">
        <v>454</v>
      </c>
      <c r="E99" s="414" t="s">
        <v>965</v>
      </c>
      <c r="F99" s="413" t="str">
        <f t="shared" si="19"/>
        <v>Tersedia</v>
      </c>
      <c r="G99" s="415"/>
      <c r="H99" s="416">
        <f>SUM('Master Data'!H272:H273)</f>
        <v>100000000</v>
      </c>
      <c r="I99" s="416"/>
      <c r="J99" s="416"/>
      <c r="K99" s="427"/>
    </row>
    <row r="100" spans="2:11" ht="18" customHeight="1">
      <c r="B100" s="412">
        <v>87</v>
      </c>
      <c r="C100" s="413">
        <v>4</v>
      </c>
      <c r="D100" s="414" t="s">
        <v>456</v>
      </c>
      <c r="E100" s="414" t="s">
        <v>966</v>
      </c>
      <c r="F100" s="413" t="str">
        <f t="shared" si="19"/>
        <v>Tersedia</v>
      </c>
      <c r="G100" s="415"/>
      <c r="H100" s="416">
        <f>SUM('Master Data'!H277:H279)</f>
        <v>329000000</v>
      </c>
      <c r="I100" s="416"/>
      <c r="J100" s="416">
        <f>SUM('Master Data'!J277:J279)</f>
        <v>0</v>
      </c>
      <c r="K100" s="427"/>
    </row>
    <row r="101" spans="2:11" ht="18" customHeight="1">
      <c r="B101" s="412">
        <v>88</v>
      </c>
      <c r="C101" s="413">
        <v>5</v>
      </c>
      <c r="D101" s="414" t="s">
        <v>458</v>
      </c>
      <c r="E101" s="414" t="s">
        <v>967</v>
      </c>
      <c r="F101" s="413" t="str">
        <f t="shared" si="19"/>
        <v>Tersedia</v>
      </c>
      <c r="G101" s="415"/>
      <c r="H101" s="416">
        <f>SUM('Master Data'!H281:H286)</f>
        <v>846360000</v>
      </c>
      <c r="I101" s="416"/>
      <c r="J101" s="416">
        <f>SUM('Master Data'!J281:J286)</f>
        <v>1500000</v>
      </c>
      <c r="K101" s="427"/>
    </row>
    <row r="102" spans="2:11" ht="18" customHeight="1">
      <c r="B102" s="412">
        <v>89</v>
      </c>
      <c r="C102" s="413">
        <v>6</v>
      </c>
      <c r="D102" s="414" t="s">
        <v>652</v>
      </c>
      <c r="E102" s="414" t="s">
        <v>932</v>
      </c>
      <c r="F102" s="413" t="str">
        <f t="shared" si="19"/>
        <v>Tersedia</v>
      </c>
      <c r="G102" s="415"/>
      <c r="H102" s="416">
        <f>SUM('Master Data'!H288)</f>
        <v>0</v>
      </c>
      <c r="I102" s="416"/>
      <c r="J102" s="416">
        <f>SUM('Master Data'!J288)</f>
        <v>0</v>
      </c>
      <c r="K102" s="427"/>
    </row>
    <row r="103" spans="2:11" ht="18" customHeight="1">
      <c r="B103" s="412">
        <v>90</v>
      </c>
      <c r="C103" s="413">
        <v>7</v>
      </c>
      <c r="D103" s="414" t="s">
        <v>533</v>
      </c>
      <c r="E103" s="414" t="s">
        <v>933</v>
      </c>
      <c r="F103" s="413" t="str">
        <f t="shared" si="19"/>
        <v>Tersedia</v>
      </c>
      <c r="G103" s="415"/>
      <c r="H103" s="416">
        <f>SUM('Master Data'!H292:H293)</f>
        <v>100000000</v>
      </c>
      <c r="I103" s="416"/>
      <c r="J103" s="416">
        <f>SUM('Master Data'!J292:J293)</f>
        <v>0</v>
      </c>
      <c r="K103" s="427"/>
    </row>
    <row r="104" spans="2:11" ht="18" customHeight="1">
      <c r="B104" s="412">
        <v>91</v>
      </c>
      <c r="C104" s="413">
        <v>8</v>
      </c>
      <c r="D104" s="414" t="s">
        <v>464</v>
      </c>
      <c r="E104" s="414" t="s">
        <v>964</v>
      </c>
      <c r="F104" s="413" t="str">
        <f t="shared" si="19"/>
        <v>Tersedia</v>
      </c>
      <c r="G104" s="415"/>
      <c r="H104" s="416">
        <f>SUM('Master Data'!H297:H299)</f>
        <v>322526200</v>
      </c>
      <c r="I104" s="416"/>
      <c r="J104" s="416">
        <f>SUM('Master Data'!J297:J299)</f>
        <v>0</v>
      </c>
      <c r="K104" s="427"/>
    </row>
    <row r="105" spans="2:11" ht="18" customHeight="1">
      <c r="B105" s="418">
        <v>92</v>
      </c>
      <c r="C105" s="419">
        <v>9</v>
      </c>
      <c r="D105" s="420" t="s">
        <v>466</v>
      </c>
      <c r="E105" s="420" t="s">
        <v>963</v>
      </c>
      <c r="F105" s="419" t="str">
        <f t="shared" si="19"/>
        <v>Tersedia</v>
      </c>
      <c r="G105" s="421"/>
      <c r="H105" s="422">
        <f>SUM('Master Data'!H301:H304)</f>
        <v>210699600</v>
      </c>
      <c r="I105" s="422"/>
      <c r="J105" s="422">
        <f>SUM('Master Data'!J301:J304)</f>
        <v>2111400</v>
      </c>
      <c r="K105" s="435"/>
    </row>
    <row r="106" spans="2:11" ht="18" customHeight="1">
      <c r="B106" s="446" t="s">
        <v>273</v>
      </c>
      <c r="C106" s="447"/>
      <c r="D106" s="447"/>
      <c r="E106" s="447"/>
      <c r="F106" s="448"/>
      <c r="G106" s="449"/>
      <c r="H106" s="450"/>
      <c r="I106" s="450"/>
      <c r="J106" s="450"/>
      <c r="K106" s="451"/>
    </row>
    <row r="107" spans="2:11" ht="18" customHeight="1">
      <c r="B107" s="412">
        <v>93</v>
      </c>
      <c r="C107" s="413">
        <v>10</v>
      </c>
      <c r="D107" s="414" t="s">
        <v>468</v>
      </c>
      <c r="E107" s="414" t="s">
        <v>934</v>
      </c>
      <c r="F107" s="413" t="str">
        <f t="shared" si="19"/>
        <v>Tersedia</v>
      </c>
      <c r="G107" s="415"/>
      <c r="H107" s="416">
        <f>SUM('Master Data'!H306:H308)</f>
        <v>150000000</v>
      </c>
      <c r="I107" s="416"/>
      <c r="J107" s="416"/>
      <c r="K107" s="427"/>
    </row>
    <row r="108" spans="2:11" ht="18" customHeight="1">
      <c r="B108" s="412">
        <v>94</v>
      </c>
      <c r="C108" s="413">
        <v>11</v>
      </c>
      <c r="D108" s="414" t="s">
        <v>470</v>
      </c>
      <c r="E108" s="414" t="s">
        <v>935</v>
      </c>
      <c r="F108" s="413" t="str">
        <f t="shared" si="19"/>
        <v>Tersedia</v>
      </c>
      <c r="G108" s="415"/>
      <c r="H108" s="416">
        <f>SUM('Master Data'!H311:H314)</f>
        <v>234900000</v>
      </c>
      <c r="I108" s="416"/>
      <c r="J108" s="416">
        <f>SUM('Master Data'!J311:J314)</f>
        <v>15000000</v>
      </c>
      <c r="K108" s="427"/>
    </row>
    <row r="109" spans="2:11" ht="18" customHeight="1">
      <c r="B109" s="428">
        <v>95</v>
      </c>
      <c r="C109" s="429">
        <v>12</v>
      </c>
      <c r="D109" s="430" t="s">
        <v>653</v>
      </c>
      <c r="E109" s="430" t="s">
        <v>953</v>
      </c>
      <c r="F109" s="429" t="str">
        <f t="shared" si="19"/>
        <v>Tersedia</v>
      </c>
      <c r="G109" s="431"/>
      <c r="H109" s="432">
        <f>SUM('Master Data'!H316:H318)</f>
        <v>1542000000</v>
      </c>
      <c r="I109" s="432"/>
      <c r="J109" s="432">
        <f>SUM('Master Data'!J316:J318)</f>
        <v>0</v>
      </c>
      <c r="K109" s="433"/>
    </row>
    <row r="110" spans="2:11" ht="20.100000000000001" customHeight="1">
      <c r="B110" s="375" t="s">
        <v>272</v>
      </c>
      <c r="C110" s="376"/>
      <c r="D110" s="376"/>
      <c r="E110" s="376"/>
      <c r="F110" s="264">
        <f>COUNTIF(F111:F124,"tersedia")</f>
        <v>14</v>
      </c>
      <c r="G110" s="265"/>
      <c r="H110" s="404">
        <f t="shared" ref="H110" si="20">SUM(H111:H124)</f>
        <v>3463778990</v>
      </c>
      <c r="I110" s="404"/>
      <c r="J110" s="404">
        <f t="shared" ref="J110" si="21">SUM(J111:J124)</f>
        <v>98929362</v>
      </c>
      <c r="K110" s="434"/>
    </row>
    <row r="111" spans="2:11" ht="18" customHeight="1">
      <c r="B111" s="406">
        <v>96</v>
      </c>
      <c r="C111" s="407">
        <v>1</v>
      </c>
      <c r="D111" s="408" t="s">
        <v>475</v>
      </c>
      <c r="E111" s="408" t="s">
        <v>962</v>
      </c>
      <c r="F111" s="407" t="str">
        <f t="shared" ref="F111:F124" si="22">IF(VLOOKUP($D111,legal,3,FALSE)="","Belum Tersedia","Tersedia")</f>
        <v>Tersedia</v>
      </c>
      <c r="G111" s="409"/>
      <c r="H111" s="410">
        <f>SUM('Master Data'!H321:H324)</f>
        <v>149102000</v>
      </c>
      <c r="I111" s="410"/>
      <c r="J111" s="410">
        <f>SUM('Master Data'!J321:J324)</f>
        <v>23973194</v>
      </c>
      <c r="K111" s="426"/>
    </row>
    <row r="112" spans="2:11" ht="18" customHeight="1">
      <c r="B112" s="412">
        <v>97</v>
      </c>
      <c r="C112" s="413">
        <v>2</v>
      </c>
      <c r="D112" s="414" t="s">
        <v>654</v>
      </c>
      <c r="E112" s="414" t="s">
        <v>936</v>
      </c>
      <c r="F112" s="413" t="str">
        <f t="shared" si="22"/>
        <v>Tersedia</v>
      </c>
      <c r="G112" s="415"/>
      <c r="H112" s="416">
        <f>SUM('Master Data'!H326:H329)</f>
        <v>486955000</v>
      </c>
      <c r="I112" s="416"/>
      <c r="J112" s="416">
        <f>SUM('Master Data'!J326:J329)</f>
        <v>6500000</v>
      </c>
      <c r="K112" s="427"/>
    </row>
    <row r="113" spans="2:11" ht="18" customHeight="1">
      <c r="B113" s="412">
        <v>98</v>
      </c>
      <c r="C113" s="413">
        <v>3</v>
      </c>
      <c r="D113" s="414" t="s">
        <v>479</v>
      </c>
      <c r="E113" s="414" t="s">
        <v>954</v>
      </c>
      <c r="F113" s="413" t="str">
        <f t="shared" si="22"/>
        <v>Tersedia</v>
      </c>
      <c r="G113" s="415"/>
      <c r="H113" s="416">
        <f>SUM('Master Data'!H332:H336)</f>
        <v>425429582</v>
      </c>
      <c r="I113" s="416"/>
      <c r="J113" s="416">
        <f>SUM('Master Data'!J332:J336)</f>
        <v>0</v>
      </c>
      <c r="K113" s="427"/>
    </row>
    <row r="114" spans="2:11" ht="18" customHeight="1">
      <c r="B114" s="412">
        <v>99</v>
      </c>
      <c r="C114" s="413">
        <v>4</v>
      </c>
      <c r="D114" s="414" t="s">
        <v>532</v>
      </c>
      <c r="E114" s="414" t="s">
        <v>960</v>
      </c>
      <c r="F114" s="413" t="str">
        <f t="shared" si="22"/>
        <v>Tersedia</v>
      </c>
      <c r="G114" s="415"/>
      <c r="H114" s="416">
        <f>SUM('Master Data'!H338:H340)</f>
        <v>125000000</v>
      </c>
      <c r="I114" s="416"/>
      <c r="J114" s="416">
        <f>SUM('Master Data'!J338:J340)</f>
        <v>1500810</v>
      </c>
      <c r="K114" s="427"/>
    </row>
    <row r="115" spans="2:11" ht="18" customHeight="1">
      <c r="B115" s="412">
        <v>100</v>
      </c>
      <c r="C115" s="413">
        <v>5</v>
      </c>
      <c r="D115" s="414" t="s">
        <v>655</v>
      </c>
      <c r="E115" s="414" t="s">
        <v>961</v>
      </c>
      <c r="F115" s="413" t="str">
        <f t="shared" si="22"/>
        <v>Tersedia</v>
      </c>
      <c r="G115" s="415"/>
      <c r="H115" s="416">
        <f>SUM('Master Data'!H343:H348)</f>
        <v>464336275</v>
      </c>
      <c r="I115" s="416"/>
      <c r="J115" s="416">
        <f>SUM('Master Data'!J343:J348)</f>
        <v>19522486</v>
      </c>
      <c r="K115" s="427"/>
    </row>
    <row r="116" spans="2:11" ht="18" customHeight="1">
      <c r="B116" s="412">
        <v>101</v>
      </c>
      <c r="C116" s="413">
        <v>6</v>
      </c>
      <c r="D116" s="414" t="s">
        <v>485</v>
      </c>
      <c r="E116" s="414" t="s">
        <v>959</v>
      </c>
      <c r="F116" s="413" t="str">
        <f t="shared" si="22"/>
        <v>Tersedia</v>
      </c>
      <c r="G116" s="415"/>
      <c r="H116" s="416">
        <f>SUM('Master Data'!H351:H354)</f>
        <v>205500000</v>
      </c>
      <c r="I116" s="416"/>
      <c r="J116" s="416">
        <f>SUM('Master Data'!J351:J354)</f>
        <v>2283000</v>
      </c>
      <c r="K116" s="427"/>
    </row>
    <row r="117" spans="2:11" ht="18" customHeight="1">
      <c r="B117" s="412">
        <v>102</v>
      </c>
      <c r="C117" s="413">
        <v>7</v>
      </c>
      <c r="D117" s="414" t="s">
        <v>487</v>
      </c>
      <c r="E117" s="414" t="s">
        <v>955</v>
      </c>
      <c r="F117" s="413" t="str">
        <f t="shared" si="22"/>
        <v>Tersedia</v>
      </c>
      <c r="G117" s="415"/>
      <c r="H117" s="416">
        <f>SUM('Master Data'!H356:H360)</f>
        <v>352287000</v>
      </c>
      <c r="I117" s="416"/>
      <c r="J117" s="416">
        <f>SUM('Master Data'!J356:J361)</f>
        <v>16898000</v>
      </c>
      <c r="K117" s="427"/>
    </row>
    <row r="118" spans="2:11" ht="18" customHeight="1">
      <c r="B118" s="412">
        <v>103</v>
      </c>
      <c r="C118" s="413">
        <v>8</v>
      </c>
      <c r="D118" s="414" t="s">
        <v>530</v>
      </c>
      <c r="E118" s="414" t="s">
        <v>956</v>
      </c>
      <c r="F118" s="413" t="str">
        <f t="shared" si="22"/>
        <v>Tersedia</v>
      </c>
      <c r="G118" s="415"/>
      <c r="H118" s="416">
        <f>SUM('Master Data'!H364:H366)</f>
        <v>55000000</v>
      </c>
      <c r="I118" s="416"/>
      <c r="J118" s="416">
        <f>SUM('Master Data'!J364:J366)</f>
        <v>0</v>
      </c>
      <c r="K118" s="427"/>
    </row>
    <row r="119" spans="2:11" ht="18" customHeight="1">
      <c r="B119" s="412">
        <v>104</v>
      </c>
      <c r="C119" s="413">
        <v>9</v>
      </c>
      <c r="D119" s="414" t="s">
        <v>491</v>
      </c>
      <c r="E119" s="414" t="s">
        <v>937</v>
      </c>
      <c r="F119" s="413" t="str">
        <f t="shared" si="22"/>
        <v>Tersedia</v>
      </c>
      <c r="G119" s="415"/>
      <c r="H119" s="416">
        <f>SUM('Master Data'!H369:H370)</f>
        <v>93000000</v>
      </c>
      <c r="I119" s="416"/>
      <c r="J119" s="416">
        <f>SUM('Master Data'!J369:J370)</f>
        <v>0</v>
      </c>
      <c r="K119" s="427"/>
    </row>
    <row r="120" spans="2:11" ht="18" customHeight="1">
      <c r="B120" s="412">
        <v>105</v>
      </c>
      <c r="C120" s="413">
        <v>10</v>
      </c>
      <c r="D120" s="414" t="s">
        <v>493</v>
      </c>
      <c r="E120" s="414" t="s">
        <v>938</v>
      </c>
      <c r="F120" s="413" t="str">
        <f t="shared" si="22"/>
        <v>Tersedia</v>
      </c>
      <c r="G120" s="415"/>
      <c r="H120" s="416">
        <f>SUM('Master Data'!H374)</f>
        <v>0</v>
      </c>
      <c r="I120" s="416"/>
      <c r="J120" s="416">
        <f>SUM('Master Data'!J374)</f>
        <v>0</v>
      </c>
      <c r="K120" s="427"/>
    </row>
    <row r="121" spans="2:11" ht="18" customHeight="1">
      <c r="B121" s="412">
        <v>106</v>
      </c>
      <c r="C121" s="413">
        <v>11</v>
      </c>
      <c r="D121" s="414" t="s">
        <v>531</v>
      </c>
      <c r="E121" s="414" t="s">
        <v>939</v>
      </c>
      <c r="F121" s="413" t="str">
        <f t="shared" si="22"/>
        <v>Tersedia</v>
      </c>
      <c r="G121" s="415"/>
      <c r="H121" s="416">
        <f>SUM('Master Data'!H378:H383)</f>
        <v>296471400</v>
      </c>
      <c r="I121" s="416"/>
      <c r="J121" s="416">
        <f>SUM('Master Data'!J378:J383)</f>
        <v>22669144</v>
      </c>
      <c r="K121" s="427"/>
    </row>
    <row r="122" spans="2:11" ht="18" customHeight="1">
      <c r="B122" s="412">
        <v>107</v>
      </c>
      <c r="C122" s="413">
        <v>12</v>
      </c>
      <c r="D122" s="414" t="s">
        <v>497</v>
      </c>
      <c r="E122" s="414" t="s">
        <v>940</v>
      </c>
      <c r="F122" s="413" t="str">
        <f t="shared" si="22"/>
        <v>Tersedia</v>
      </c>
      <c r="G122" s="415"/>
      <c r="H122" s="416">
        <f>SUM('Master Data'!H386:H390)</f>
        <v>183933500</v>
      </c>
      <c r="I122" s="416"/>
      <c r="J122" s="416">
        <f>SUM('Master Data'!J386:J390)</f>
        <v>5582728</v>
      </c>
      <c r="K122" s="427"/>
    </row>
    <row r="123" spans="2:11" ht="18" customHeight="1">
      <c r="B123" s="412">
        <v>108</v>
      </c>
      <c r="C123" s="413">
        <v>13</v>
      </c>
      <c r="D123" s="414" t="s">
        <v>499</v>
      </c>
      <c r="E123" s="414" t="s">
        <v>957</v>
      </c>
      <c r="F123" s="413" t="str">
        <f t="shared" si="22"/>
        <v>Tersedia</v>
      </c>
      <c r="G123" s="415"/>
      <c r="H123" s="416">
        <f>SUM('Master Data'!H392:H395)</f>
        <v>361764233</v>
      </c>
      <c r="I123" s="416"/>
      <c r="J123" s="416">
        <f>SUM('Master Data'!J392:J395)</f>
        <v>0</v>
      </c>
      <c r="K123" s="427"/>
    </row>
    <row r="124" spans="2:11" ht="18" customHeight="1">
      <c r="B124" s="428">
        <v>109</v>
      </c>
      <c r="C124" s="429">
        <v>14</v>
      </c>
      <c r="D124" s="430" t="s">
        <v>501</v>
      </c>
      <c r="E124" s="430" t="s">
        <v>958</v>
      </c>
      <c r="F124" s="429" t="str">
        <f t="shared" si="22"/>
        <v>Tersedia</v>
      </c>
      <c r="G124" s="431"/>
      <c r="H124" s="432">
        <f>SUM('Master Data'!H398:H401)</f>
        <v>265000000</v>
      </c>
      <c r="I124" s="432"/>
      <c r="J124" s="432">
        <f>SUM('Master Data'!J398:J399)+'Master Data'!J401</f>
        <v>0</v>
      </c>
      <c r="K124" s="433"/>
    </row>
    <row r="125" spans="2:11" ht="5.0999999999999996" customHeight="1" thickBot="1">
      <c r="B125" s="440"/>
      <c r="C125" s="441"/>
      <c r="D125" s="442"/>
      <c r="E125" s="442"/>
      <c r="F125" s="443"/>
      <c r="G125" s="443"/>
      <c r="H125" s="444"/>
      <c r="I125" s="444"/>
      <c r="J125" s="444"/>
      <c r="K125" s="445"/>
    </row>
  </sheetData>
  <autoFilter ref="B3:K124">
    <filterColumn colId="0" showButton="0"/>
  </autoFilter>
  <mergeCells count="3">
    <mergeCell ref="B1:K1"/>
    <mergeCell ref="B4:E4"/>
    <mergeCell ref="B3:C3"/>
  </mergeCells>
  <printOptions horizontalCentered="1"/>
  <pageMargins left="0.19685039370078741" right="0.19685039370078741" top="0.39370078740157483" bottom="0.39370078740157483" header="0.31496062992125984" footer="0.31496062992125984"/>
  <pageSetup paperSize="10000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918"/>
  <sheetViews>
    <sheetView showGridLines="0" tabSelected="1" view="pageBreakPreview" topLeftCell="A889" zoomScale="130" zoomScaleNormal="110" zoomScaleSheetLayoutView="130" workbookViewId="0">
      <selection activeCell="E899" sqref="E899"/>
    </sheetView>
  </sheetViews>
  <sheetFormatPr defaultColWidth="9.140625" defaultRowHeight="15"/>
  <cols>
    <col min="1" max="1" width="1.7109375" style="284" customWidth="1"/>
    <col min="2" max="2" width="19.5703125" style="284" bestFit="1" customWidth="1"/>
    <col min="3" max="3" width="31.42578125" style="284" customWidth="1"/>
    <col min="4" max="4" width="6.5703125" style="285" customWidth="1"/>
    <col min="5" max="5" width="25.7109375" style="286" customWidth="1"/>
    <col min="6" max="6" width="18.5703125" style="314" customWidth="1"/>
    <col min="7" max="7" width="6.5703125" style="285" customWidth="1"/>
    <col min="8" max="8" width="18.5703125" style="315" customWidth="1"/>
    <col min="9" max="9" width="6.5703125" style="285" customWidth="1"/>
    <col min="10" max="10" width="18.5703125" style="315" customWidth="1"/>
    <col min="11" max="11" width="28.5703125" style="316" customWidth="1"/>
    <col min="12" max="12" width="1.7109375" style="284" customWidth="1"/>
    <col min="13" max="16384" width="9.140625" style="284"/>
  </cols>
  <sheetData>
    <row r="2" spans="2:11" ht="20.100000000000001" customHeight="1">
      <c r="B2" s="492" t="s">
        <v>1097</v>
      </c>
      <c r="C2" s="492"/>
      <c r="D2" s="492"/>
      <c r="E2" s="492"/>
      <c r="F2" s="492"/>
      <c r="G2" s="492"/>
      <c r="H2" s="492"/>
      <c r="I2" s="492"/>
      <c r="J2" s="492"/>
      <c r="K2" s="492"/>
    </row>
    <row r="3" spans="2:11" ht="12" customHeight="1"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2:11" ht="8.1" customHeight="1"/>
    <row r="5" spans="2:11" ht="39.950000000000003" customHeight="1">
      <c r="B5" s="498" t="s">
        <v>1101</v>
      </c>
      <c r="C5" s="497" t="s">
        <v>220</v>
      </c>
      <c r="D5" s="493" t="s">
        <v>688</v>
      </c>
      <c r="E5" s="493"/>
      <c r="F5" s="494"/>
      <c r="G5" s="494" t="s">
        <v>1098</v>
      </c>
      <c r="H5" s="495"/>
      <c r="I5" s="494" t="s">
        <v>689</v>
      </c>
      <c r="J5" s="495"/>
      <c r="K5" s="496" t="s">
        <v>865</v>
      </c>
    </row>
    <row r="6" spans="2:11" ht="39.950000000000003" customHeight="1">
      <c r="B6" s="469"/>
      <c r="C6" s="497"/>
      <c r="D6" s="283" t="s">
        <v>762</v>
      </c>
      <c r="E6" s="317" t="s">
        <v>764</v>
      </c>
      <c r="F6" s="318" t="s">
        <v>1094</v>
      </c>
      <c r="G6" s="283" t="s">
        <v>762</v>
      </c>
      <c r="H6" s="318" t="s">
        <v>1094</v>
      </c>
      <c r="I6" s="283" t="s">
        <v>762</v>
      </c>
      <c r="J6" s="318" t="s">
        <v>1094</v>
      </c>
      <c r="K6" s="496"/>
    </row>
    <row r="7" spans="2:11" ht="20.100000000000001" customHeight="1">
      <c r="B7" s="485" t="s">
        <v>1102</v>
      </c>
      <c r="C7" s="486"/>
      <c r="D7" s="486"/>
      <c r="E7" s="486"/>
      <c r="F7" s="486"/>
      <c r="G7" s="486"/>
      <c r="H7" s="486"/>
      <c r="I7" s="486"/>
      <c r="J7" s="486"/>
      <c r="K7" s="487"/>
    </row>
    <row r="8" spans="2:11" ht="5.0999999999999996" customHeight="1">
      <c r="B8" s="319"/>
      <c r="C8" s="324"/>
      <c r="D8" s="325"/>
      <c r="E8" s="369"/>
      <c r="F8" s="366"/>
      <c r="G8" s="325"/>
      <c r="H8" s="366"/>
      <c r="I8" s="325"/>
      <c r="J8" s="366"/>
      <c r="K8" s="356"/>
    </row>
    <row r="9" spans="2:11" ht="14.1" customHeight="1">
      <c r="B9" s="320" t="s">
        <v>295</v>
      </c>
      <c r="C9" s="330" t="s">
        <v>535</v>
      </c>
      <c r="D9" s="359">
        <v>2017</v>
      </c>
      <c r="E9" s="370" t="s">
        <v>257</v>
      </c>
      <c r="F9" s="367">
        <v>77000000</v>
      </c>
      <c r="G9" s="359"/>
      <c r="H9" s="367">
        <v>0</v>
      </c>
      <c r="I9" s="359"/>
      <c r="J9" s="367">
        <v>0</v>
      </c>
      <c r="K9" s="357"/>
    </row>
    <row r="10" spans="2:11" ht="14.1" customHeight="1">
      <c r="B10" s="320"/>
      <c r="C10" s="330"/>
      <c r="D10" s="331">
        <v>2018</v>
      </c>
      <c r="E10" s="332" t="s">
        <v>257</v>
      </c>
      <c r="F10" s="333">
        <v>100000000</v>
      </c>
      <c r="G10" s="331"/>
      <c r="H10" s="334">
        <v>0</v>
      </c>
      <c r="I10" s="331"/>
      <c r="J10" s="334">
        <v>0</v>
      </c>
      <c r="K10" s="335"/>
    </row>
    <row r="11" spans="2:11" ht="14.1" customHeight="1">
      <c r="B11" s="320"/>
      <c r="C11" s="330"/>
      <c r="D11" s="331">
        <v>2025</v>
      </c>
      <c r="E11" s="332" t="s">
        <v>854</v>
      </c>
      <c r="F11" s="333">
        <v>207094575</v>
      </c>
      <c r="G11" s="331"/>
      <c r="H11" s="334">
        <v>0</v>
      </c>
      <c r="I11" s="331"/>
      <c r="J11" s="334">
        <v>0</v>
      </c>
      <c r="K11" s="335"/>
    </row>
    <row r="12" spans="2:11" ht="14.1" customHeight="1">
      <c r="B12" s="320"/>
      <c r="C12" s="330"/>
      <c r="D12" s="331"/>
      <c r="E12" s="332"/>
      <c r="F12" s="333">
        <v>0</v>
      </c>
      <c r="G12" s="331"/>
      <c r="H12" s="334">
        <v>0</v>
      </c>
      <c r="I12" s="331"/>
      <c r="J12" s="334">
        <v>0</v>
      </c>
      <c r="K12" s="335"/>
    </row>
    <row r="13" spans="2:11" ht="14.1" customHeight="1">
      <c r="B13" s="320"/>
      <c r="C13" s="330"/>
      <c r="D13" s="331"/>
      <c r="E13" s="332"/>
      <c r="F13" s="360">
        <v>0</v>
      </c>
      <c r="G13" s="331"/>
      <c r="H13" s="336">
        <v>0</v>
      </c>
      <c r="I13" s="331"/>
      <c r="J13" s="336">
        <v>0</v>
      </c>
      <c r="K13" s="335"/>
    </row>
    <row r="14" spans="2:11" ht="14.1" customHeight="1">
      <c r="B14" s="320"/>
      <c r="C14" s="330"/>
      <c r="D14" s="331"/>
      <c r="E14" s="332"/>
      <c r="F14" s="333">
        <f>SUM(F9:F12)</f>
        <v>384094575</v>
      </c>
      <c r="G14" s="331"/>
      <c r="H14" s="333">
        <f>SUM(H9:H12)</f>
        <v>0</v>
      </c>
      <c r="I14" s="331"/>
      <c r="J14" s="333">
        <f>SUM(J9:J12)</f>
        <v>0</v>
      </c>
      <c r="K14" s="335"/>
    </row>
    <row r="15" spans="2:11" ht="9.9499999999999993" customHeight="1">
      <c r="B15" s="322"/>
      <c r="C15" s="362"/>
      <c r="D15" s="354"/>
      <c r="E15" s="368"/>
      <c r="F15" s="361"/>
      <c r="G15" s="354"/>
      <c r="H15" s="358"/>
      <c r="I15" s="354"/>
      <c r="J15" s="358"/>
      <c r="K15" s="355"/>
    </row>
    <row r="16" spans="2:11" ht="5.0999999999999996" customHeight="1">
      <c r="B16" s="319"/>
      <c r="C16" s="324"/>
      <c r="D16" s="325"/>
      <c r="E16" s="326"/>
      <c r="F16" s="327"/>
      <c r="G16" s="325"/>
      <c r="H16" s="328"/>
      <c r="I16" s="325"/>
      <c r="J16" s="328"/>
      <c r="K16" s="329"/>
    </row>
    <row r="17" spans="2:11" ht="14.1" customHeight="1">
      <c r="B17" s="320" t="s">
        <v>296</v>
      </c>
      <c r="C17" s="330" t="s">
        <v>537</v>
      </c>
      <c r="D17" s="331"/>
      <c r="E17" s="332" t="s">
        <v>751</v>
      </c>
      <c r="F17" s="333">
        <v>100000000</v>
      </c>
      <c r="G17" s="331"/>
      <c r="H17" s="334">
        <v>0</v>
      </c>
      <c r="I17" s="331"/>
      <c r="J17" s="334">
        <v>0</v>
      </c>
      <c r="K17" s="335"/>
    </row>
    <row r="18" spans="2:11" ht="14.1" customHeight="1">
      <c r="B18" s="320"/>
      <c r="C18" s="330"/>
      <c r="D18" s="331">
        <v>2025</v>
      </c>
      <c r="E18" s="332" t="s">
        <v>854</v>
      </c>
      <c r="F18" s="333">
        <v>194440000</v>
      </c>
      <c r="G18" s="331"/>
      <c r="H18" s="334">
        <v>0</v>
      </c>
      <c r="I18" s="331"/>
      <c r="J18" s="334">
        <v>0</v>
      </c>
      <c r="K18" s="335"/>
    </row>
    <row r="19" spans="2:11" ht="14.1" customHeight="1">
      <c r="B19" s="320"/>
      <c r="C19" s="330"/>
      <c r="D19" s="331"/>
      <c r="E19" s="332"/>
      <c r="F19" s="334">
        <v>0</v>
      </c>
      <c r="G19" s="331"/>
      <c r="H19" s="334">
        <v>0</v>
      </c>
      <c r="I19" s="331"/>
      <c r="J19" s="334">
        <v>0</v>
      </c>
      <c r="K19" s="335"/>
    </row>
    <row r="20" spans="2:11" ht="14.1" customHeight="1">
      <c r="B20" s="320"/>
      <c r="C20" s="330"/>
      <c r="D20" s="331"/>
      <c r="E20" s="332"/>
      <c r="F20" s="334">
        <v>0</v>
      </c>
      <c r="G20" s="331"/>
      <c r="H20" s="334">
        <v>0</v>
      </c>
      <c r="I20" s="331"/>
      <c r="J20" s="334">
        <v>0</v>
      </c>
      <c r="K20" s="335"/>
    </row>
    <row r="21" spans="2:11" ht="14.1" customHeight="1">
      <c r="B21" s="320"/>
      <c r="C21" s="330"/>
      <c r="D21" s="331"/>
      <c r="E21" s="332"/>
      <c r="F21" s="336">
        <v>0</v>
      </c>
      <c r="G21" s="331"/>
      <c r="H21" s="336">
        <v>0</v>
      </c>
      <c r="I21" s="331"/>
      <c r="J21" s="336">
        <v>0</v>
      </c>
      <c r="K21" s="335"/>
    </row>
    <row r="22" spans="2:11" ht="14.1" customHeight="1">
      <c r="B22" s="320"/>
      <c r="C22" s="330"/>
      <c r="D22" s="331"/>
      <c r="E22" s="332"/>
      <c r="F22" s="333">
        <f>SUM(F17:F21)</f>
        <v>294440000</v>
      </c>
      <c r="G22" s="331"/>
      <c r="H22" s="333">
        <f>SUM(H17:H21)</f>
        <v>0</v>
      </c>
      <c r="I22" s="331"/>
      <c r="J22" s="333">
        <f>SUM(J17:J21)</f>
        <v>0</v>
      </c>
      <c r="K22" s="335"/>
    </row>
    <row r="23" spans="2:11" ht="9.9499999999999993" customHeight="1">
      <c r="B23" s="281"/>
      <c r="C23" s="363"/>
      <c r="D23" s="354"/>
      <c r="E23" s="368"/>
      <c r="F23" s="361"/>
      <c r="G23" s="354"/>
      <c r="H23" s="358"/>
      <c r="I23" s="354"/>
      <c r="J23" s="358"/>
      <c r="K23" s="323"/>
    </row>
    <row r="24" spans="2:11" ht="5.0999999999999996" customHeight="1">
      <c r="B24" s="320"/>
      <c r="C24" s="364"/>
      <c r="D24" s="331"/>
      <c r="E24" s="332"/>
      <c r="F24" s="333"/>
      <c r="G24" s="331"/>
      <c r="H24" s="334" t="s">
        <v>1096</v>
      </c>
      <c r="I24" s="331"/>
      <c r="J24" s="334"/>
      <c r="K24" s="335"/>
    </row>
    <row r="25" spans="2:11" ht="14.1" customHeight="1">
      <c r="B25" s="320" t="s">
        <v>297</v>
      </c>
      <c r="C25" s="364" t="s">
        <v>1095</v>
      </c>
      <c r="D25" s="331">
        <v>2025</v>
      </c>
      <c r="E25" s="332" t="s">
        <v>854</v>
      </c>
      <c r="F25" s="333">
        <v>181957000</v>
      </c>
      <c r="G25" s="331"/>
      <c r="H25" s="334">
        <v>0</v>
      </c>
      <c r="I25" s="331"/>
      <c r="J25" s="334">
        <v>0</v>
      </c>
      <c r="K25" s="478" t="s">
        <v>1112</v>
      </c>
    </row>
    <row r="26" spans="2:11" ht="14.1" customHeight="1">
      <c r="B26" s="320"/>
      <c r="C26" s="364"/>
      <c r="D26" s="331"/>
      <c r="E26" s="332"/>
      <c r="F26" s="334">
        <v>0</v>
      </c>
      <c r="G26" s="331"/>
      <c r="H26" s="334">
        <v>0</v>
      </c>
      <c r="I26" s="331"/>
      <c r="J26" s="334">
        <v>0</v>
      </c>
      <c r="K26" s="478"/>
    </row>
    <row r="27" spans="2:11" ht="14.1" customHeight="1">
      <c r="B27" s="320"/>
      <c r="C27" s="364"/>
      <c r="D27" s="331"/>
      <c r="E27" s="332"/>
      <c r="F27" s="334">
        <v>0</v>
      </c>
      <c r="G27" s="331"/>
      <c r="H27" s="334">
        <v>0</v>
      </c>
      <c r="I27" s="331"/>
      <c r="J27" s="334">
        <v>0</v>
      </c>
      <c r="K27" s="478"/>
    </row>
    <row r="28" spans="2:11" ht="14.1" customHeight="1">
      <c r="B28" s="320"/>
      <c r="C28" s="364"/>
      <c r="D28" s="331"/>
      <c r="E28" s="332"/>
      <c r="F28" s="336">
        <v>0</v>
      </c>
      <c r="G28" s="331"/>
      <c r="H28" s="336">
        <v>0</v>
      </c>
      <c r="I28" s="331"/>
      <c r="J28" s="336">
        <v>0</v>
      </c>
      <c r="K28" s="478"/>
    </row>
    <row r="29" spans="2:11" ht="14.1" customHeight="1">
      <c r="B29" s="320"/>
      <c r="C29" s="364"/>
      <c r="D29" s="331"/>
      <c r="E29" s="332"/>
      <c r="F29" s="333">
        <f>SUM(F24:F28)</f>
        <v>181957000</v>
      </c>
      <c r="G29" s="331"/>
      <c r="H29" s="333">
        <f>SUM(H24:H28)</f>
        <v>0</v>
      </c>
      <c r="I29" s="331"/>
      <c r="J29" s="333">
        <f>SUM(J24:J28)</f>
        <v>0</v>
      </c>
      <c r="K29" s="335"/>
    </row>
    <row r="30" spans="2:11" ht="14.1" customHeight="1">
      <c r="B30" s="322"/>
      <c r="C30" s="365"/>
      <c r="D30" s="354"/>
      <c r="E30" s="368"/>
      <c r="F30" s="361"/>
      <c r="G30" s="354"/>
      <c r="H30" s="358"/>
      <c r="I30" s="354"/>
      <c r="J30" s="358"/>
      <c r="K30" s="355"/>
    </row>
    <row r="31" spans="2:11" ht="5.0999999999999996" customHeight="1">
      <c r="B31" s="320"/>
      <c r="C31" s="330"/>
      <c r="D31" s="331"/>
      <c r="E31" s="332"/>
      <c r="F31" s="333"/>
      <c r="G31" s="331"/>
      <c r="H31" s="334"/>
      <c r="I31" s="331"/>
      <c r="J31" s="334"/>
      <c r="K31" s="335"/>
    </row>
    <row r="32" spans="2:11" ht="15" customHeight="1">
      <c r="B32" s="320" t="s">
        <v>298</v>
      </c>
      <c r="C32" s="330" t="s">
        <v>539</v>
      </c>
      <c r="D32" s="331">
        <v>2020</v>
      </c>
      <c r="E32" s="332" t="s">
        <v>257</v>
      </c>
      <c r="F32" s="333">
        <v>100000000</v>
      </c>
      <c r="G32" s="331"/>
      <c r="H32" s="334">
        <v>0</v>
      </c>
      <c r="I32" s="331"/>
      <c r="J32" s="334">
        <v>0</v>
      </c>
      <c r="K32" s="335"/>
    </row>
    <row r="33" spans="2:11" ht="15" customHeight="1">
      <c r="B33" s="320"/>
      <c r="C33" s="330"/>
      <c r="D33" s="331">
        <v>2025</v>
      </c>
      <c r="E33" s="332" t="s">
        <v>854</v>
      </c>
      <c r="F33" s="333">
        <v>211838146</v>
      </c>
      <c r="G33" s="331"/>
      <c r="H33" s="334">
        <v>0</v>
      </c>
      <c r="I33" s="331"/>
      <c r="J33" s="334">
        <v>0</v>
      </c>
      <c r="K33" s="335"/>
    </row>
    <row r="34" spans="2:11" ht="15" customHeight="1">
      <c r="B34" s="320"/>
      <c r="C34" s="330"/>
      <c r="D34" s="331"/>
      <c r="E34" s="332"/>
      <c r="F34" s="333">
        <v>0</v>
      </c>
      <c r="G34" s="331"/>
      <c r="H34" s="334">
        <v>0</v>
      </c>
      <c r="I34" s="331"/>
      <c r="J34" s="334">
        <v>0</v>
      </c>
      <c r="K34" s="335"/>
    </row>
    <row r="35" spans="2:11" ht="15" customHeight="1">
      <c r="B35" s="320"/>
      <c r="C35" s="330"/>
      <c r="D35" s="331"/>
      <c r="E35" s="332"/>
      <c r="F35" s="333">
        <v>0</v>
      </c>
      <c r="G35" s="331"/>
      <c r="H35" s="334">
        <v>0</v>
      </c>
      <c r="I35" s="331"/>
      <c r="J35" s="334">
        <v>0</v>
      </c>
      <c r="K35" s="335"/>
    </row>
    <row r="36" spans="2:11" ht="15" customHeight="1">
      <c r="B36" s="320"/>
      <c r="C36" s="330"/>
      <c r="D36" s="331"/>
      <c r="E36" s="332"/>
      <c r="F36" s="360">
        <v>0</v>
      </c>
      <c r="G36" s="331"/>
      <c r="H36" s="336">
        <v>0</v>
      </c>
      <c r="I36" s="331"/>
      <c r="J36" s="336">
        <v>0</v>
      </c>
      <c r="K36" s="335"/>
    </row>
    <row r="37" spans="2:11" ht="15" customHeight="1">
      <c r="B37" s="320"/>
      <c r="C37" s="330"/>
      <c r="D37" s="331"/>
      <c r="E37" s="332"/>
      <c r="F37" s="333">
        <f>SUM(F32:F36)</f>
        <v>311838146</v>
      </c>
      <c r="G37" s="331"/>
      <c r="H37" s="333">
        <f>SUM(H32:H36)</f>
        <v>0</v>
      </c>
      <c r="I37" s="331"/>
      <c r="J37" s="333">
        <f>SUM(J32:J36)</f>
        <v>0</v>
      </c>
      <c r="K37" s="335"/>
    </row>
    <row r="38" spans="2:11" ht="15" customHeight="1">
      <c r="B38" s="322"/>
      <c r="C38" s="362"/>
      <c r="D38" s="354"/>
      <c r="E38" s="368"/>
      <c r="F38" s="361"/>
      <c r="G38" s="354"/>
      <c r="H38" s="358"/>
      <c r="I38" s="354"/>
      <c r="J38" s="358"/>
      <c r="K38" s="355"/>
    </row>
    <row r="39" spans="2:11" ht="5.0999999999999996" customHeight="1">
      <c r="B39" s="320"/>
      <c r="C39" s="330"/>
      <c r="D39" s="331"/>
      <c r="E39" s="332"/>
      <c r="F39" s="333"/>
      <c r="G39" s="331"/>
      <c r="H39" s="334"/>
      <c r="I39" s="331"/>
      <c r="J39" s="334"/>
      <c r="K39" s="335"/>
    </row>
    <row r="40" spans="2:11" ht="14.1" customHeight="1">
      <c r="B40" s="320" t="s">
        <v>300</v>
      </c>
      <c r="C40" s="330" t="s">
        <v>536</v>
      </c>
      <c r="D40" s="331">
        <v>2018</v>
      </c>
      <c r="E40" s="332" t="s">
        <v>257</v>
      </c>
      <c r="F40" s="333">
        <v>85000000</v>
      </c>
      <c r="G40" s="331"/>
      <c r="H40" s="334">
        <v>0</v>
      </c>
      <c r="I40" s="561">
        <v>2021</v>
      </c>
      <c r="J40" s="562">
        <v>3500000</v>
      </c>
      <c r="K40" s="335"/>
    </row>
    <row r="41" spans="2:11" ht="14.1" customHeight="1">
      <c r="B41" s="320"/>
      <c r="C41" s="330"/>
      <c r="D41" s="331">
        <v>2019</v>
      </c>
      <c r="E41" s="332" t="s">
        <v>257</v>
      </c>
      <c r="F41" s="333">
        <v>100000000</v>
      </c>
      <c r="G41" s="331"/>
      <c r="H41" s="334">
        <v>0</v>
      </c>
      <c r="I41" s="331"/>
      <c r="J41" s="334">
        <v>0</v>
      </c>
      <c r="K41" s="335"/>
    </row>
    <row r="42" spans="2:11" ht="14.1" customHeight="1">
      <c r="B42" s="320"/>
      <c r="C42" s="330"/>
      <c r="D42" s="331">
        <v>2025</v>
      </c>
      <c r="E42" s="332" t="s">
        <v>854</v>
      </c>
      <c r="F42" s="333">
        <v>157588200</v>
      </c>
      <c r="G42" s="331"/>
      <c r="H42" s="334">
        <v>0</v>
      </c>
      <c r="I42" s="331"/>
      <c r="J42" s="334">
        <v>0</v>
      </c>
      <c r="K42" s="335"/>
    </row>
    <row r="43" spans="2:11" ht="14.1" customHeight="1">
      <c r="B43" s="320"/>
      <c r="C43" s="330"/>
      <c r="D43" s="331"/>
      <c r="E43" s="332"/>
      <c r="F43" s="333">
        <v>0</v>
      </c>
      <c r="G43" s="331"/>
      <c r="H43" s="334">
        <v>0</v>
      </c>
      <c r="I43" s="331"/>
      <c r="J43" s="334">
        <v>0</v>
      </c>
      <c r="K43" s="335"/>
    </row>
    <row r="44" spans="2:11" ht="14.1" customHeight="1">
      <c r="B44" s="320"/>
      <c r="C44" s="330"/>
      <c r="D44" s="331"/>
      <c r="E44" s="332"/>
      <c r="F44" s="360">
        <v>0</v>
      </c>
      <c r="G44" s="331"/>
      <c r="H44" s="336">
        <v>0</v>
      </c>
      <c r="I44" s="331"/>
      <c r="J44" s="336">
        <v>0</v>
      </c>
      <c r="K44" s="335"/>
    </row>
    <row r="45" spans="2:11" ht="14.1" customHeight="1">
      <c r="B45" s="320"/>
      <c r="C45" s="330"/>
      <c r="D45" s="331"/>
      <c r="E45" s="332"/>
      <c r="F45" s="333">
        <f>SUM(F40:F44)</f>
        <v>342588200</v>
      </c>
      <c r="G45" s="331"/>
      <c r="H45" s="333">
        <f>SUM(H40:H44)</f>
        <v>0</v>
      </c>
      <c r="I45" s="331"/>
      <c r="J45" s="333">
        <f>SUM(J40:J44)</f>
        <v>3500000</v>
      </c>
      <c r="K45" s="335"/>
    </row>
    <row r="46" spans="2:11" ht="5.0999999999999996" customHeight="1">
      <c r="B46" s="322"/>
      <c r="C46" s="362"/>
      <c r="D46" s="354"/>
      <c r="E46" s="368"/>
      <c r="F46" s="361"/>
      <c r="G46" s="354"/>
      <c r="H46" s="358"/>
      <c r="I46" s="354"/>
      <c r="J46" s="358"/>
      <c r="K46" s="355"/>
    </row>
    <row r="47" spans="2:11" ht="20.100000000000001" customHeight="1">
      <c r="B47" s="482" t="s">
        <v>1102</v>
      </c>
      <c r="C47" s="483"/>
      <c r="D47" s="483"/>
      <c r="E47" s="483"/>
      <c r="F47" s="483"/>
      <c r="G47" s="483"/>
      <c r="H47" s="483"/>
      <c r="I47" s="483"/>
      <c r="J47" s="483"/>
      <c r="K47" s="484"/>
    </row>
    <row r="48" spans="2:11" ht="5.0999999999999996" customHeight="1">
      <c r="B48" s="320"/>
      <c r="C48" s="330"/>
      <c r="D48" s="331"/>
      <c r="E48" s="332"/>
      <c r="F48" s="333"/>
      <c r="G48" s="331"/>
      <c r="H48" s="334"/>
      <c r="I48" s="331"/>
      <c r="J48" s="334"/>
      <c r="K48" s="335"/>
    </row>
    <row r="49" spans="2:11" ht="15" customHeight="1">
      <c r="B49" s="320" t="s">
        <v>301</v>
      </c>
      <c r="C49" s="330" t="s">
        <v>540</v>
      </c>
      <c r="D49" s="331">
        <v>2018</v>
      </c>
      <c r="E49" s="332" t="s">
        <v>257</v>
      </c>
      <c r="F49" s="333">
        <v>65000000</v>
      </c>
      <c r="G49" s="331"/>
      <c r="H49" s="334">
        <v>0</v>
      </c>
      <c r="I49" s="565">
        <v>2022</v>
      </c>
      <c r="J49" s="566">
        <v>3500000</v>
      </c>
      <c r="K49" s="335"/>
    </row>
    <row r="50" spans="2:11">
      <c r="B50" s="320"/>
      <c r="C50" s="330"/>
      <c r="D50" s="331">
        <v>2019</v>
      </c>
      <c r="E50" s="332" t="s">
        <v>257</v>
      </c>
      <c r="F50" s="333">
        <v>50000000</v>
      </c>
      <c r="G50" s="331"/>
      <c r="H50" s="334">
        <v>0</v>
      </c>
      <c r="I50" s="331"/>
      <c r="J50" s="334">
        <v>0</v>
      </c>
      <c r="K50" s="335"/>
    </row>
    <row r="51" spans="2:11">
      <c r="B51" s="320"/>
      <c r="C51" s="330"/>
      <c r="D51" s="331">
        <v>2025</v>
      </c>
      <c r="E51" s="332" t="s">
        <v>854</v>
      </c>
      <c r="F51" s="333">
        <v>194000000</v>
      </c>
      <c r="G51" s="331"/>
      <c r="H51" s="334">
        <v>0</v>
      </c>
      <c r="I51" s="331"/>
      <c r="J51" s="334">
        <v>0</v>
      </c>
      <c r="K51" s="335"/>
    </row>
    <row r="52" spans="2:11">
      <c r="B52" s="320"/>
      <c r="C52" s="330"/>
      <c r="D52" s="331"/>
      <c r="E52" s="332"/>
      <c r="F52" s="333">
        <v>0</v>
      </c>
      <c r="G52" s="331"/>
      <c r="H52" s="334">
        <v>0</v>
      </c>
      <c r="I52" s="331"/>
      <c r="J52" s="334">
        <v>0</v>
      </c>
      <c r="K52" s="335"/>
    </row>
    <row r="53" spans="2:11" ht="17.25">
      <c r="B53" s="320"/>
      <c r="C53" s="330"/>
      <c r="D53" s="331"/>
      <c r="E53" s="332"/>
      <c r="F53" s="360">
        <v>0</v>
      </c>
      <c r="G53" s="331"/>
      <c r="H53" s="336">
        <v>0</v>
      </c>
      <c r="I53" s="331"/>
      <c r="J53" s="336">
        <v>0</v>
      </c>
      <c r="K53" s="335"/>
    </row>
    <row r="54" spans="2:11">
      <c r="B54" s="320"/>
      <c r="C54" s="330"/>
      <c r="D54" s="331"/>
      <c r="E54" s="332"/>
      <c r="F54" s="333">
        <f>SUM(F49:F53)</f>
        <v>309000000</v>
      </c>
      <c r="G54" s="331"/>
      <c r="H54" s="333">
        <f>SUM(H49:H53)</f>
        <v>0</v>
      </c>
      <c r="I54" s="331"/>
      <c r="J54" s="333">
        <f>SUM(J49:J53)</f>
        <v>3500000</v>
      </c>
      <c r="K54" s="335"/>
    </row>
    <row r="55" spans="2:11" ht="5.0999999999999996" customHeight="1">
      <c r="B55" s="322"/>
      <c r="C55" s="362"/>
      <c r="D55" s="354"/>
      <c r="E55" s="368"/>
      <c r="F55" s="361"/>
      <c r="G55" s="354"/>
      <c r="H55" s="358"/>
      <c r="I55" s="354"/>
      <c r="J55" s="358"/>
      <c r="K55" s="355"/>
    </row>
    <row r="56" spans="2:11" ht="5.0999999999999996" customHeight="1">
      <c r="B56" s="320"/>
      <c r="C56" s="330"/>
      <c r="D56" s="331"/>
      <c r="E56" s="332"/>
      <c r="F56" s="333"/>
      <c r="G56" s="331"/>
      <c r="H56" s="334"/>
      <c r="I56" s="331"/>
      <c r="J56" s="334"/>
      <c r="K56" s="335"/>
    </row>
    <row r="57" spans="2:11">
      <c r="B57" s="320" t="s">
        <v>302</v>
      </c>
      <c r="C57" s="330" t="s">
        <v>541</v>
      </c>
      <c r="D57" s="331">
        <v>2017</v>
      </c>
      <c r="E57" s="332" t="s">
        <v>257</v>
      </c>
      <c r="F57" s="333">
        <v>70000000</v>
      </c>
      <c r="G57" s="331"/>
      <c r="H57" s="334">
        <v>0</v>
      </c>
      <c r="I57" s="561">
        <v>2021</v>
      </c>
      <c r="J57" s="562">
        <v>1120000</v>
      </c>
      <c r="K57" s="335"/>
    </row>
    <row r="58" spans="2:11">
      <c r="B58" s="320"/>
      <c r="C58" s="330"/>
      <c r="D58" s="331">
        <v>2021</v>
      </c>
      <c r="E58" s="332" t="s">
        <v>257</v>
      </c>
      <c r="F58" s="333">
        <v>60000000</v>
      </c>
      <c r="G58" s="331"/>
      <c r="H58" s="334">
        <v>0</v>
      </c>
      <c r="I58" s="565">
        <v>2022</v>
      </c>
      <c r="J58" s="566">
        <v>2184000</v>
      </c>
      <c r="K58" s="335"/>
    </row>
    <row r="59" spans="2:11">
      <c r="B59" s="320"/>
      <c r="C59" s="330"/>
      <c r="D59" s="331">
        <v>2025</v>
      </c>
      <c r="E59" s="332" t="s">
        <v>854</v>
      </c>
      <c r="F59" s="333">
        <v>234285000</v>
      </c>
      <c r="G59" s="331"/>
      <c r="H59" s="334">
        <v>0</v>
      </c>
      <c r="I59" s="567">
        <v>2023</v>
      </c>
      <c r="J59" s="568">
        <v>2310000</v>
      </c>
      <c r="K59" s="335"/>
    </row>
    <row r="60" spans="2:11">
      <c r="B60" s="320"/>
      <c r="C60" s="330"/>
      <c r="D60" s="331"/>
      <c r="E60" s="332"/>
      <c r="F60" s="333">
        <v>0</v>
      </c>
      <c r="G60" s="331"/>
      <c r="H60" s="334">
        <v>0</v>
      </c>
      <c r="I60" s="331"/>
      <c r="J60" s="334">
        <v>0</v>
      </c>
      <c r="K60" s="335"/>
    </row>
    <row r="61" spans="2:11" ht="17.25">
      <c r="B61" s="320"/>
      <c r="C61" s="330"/>
      <c r="D61" s="331"/>
      <c r="E61" s="332"/>
      <c r="F61" s="360">
        <v>0</v>
      </c>
      <c r="G61" s="331"/>
      <c r="H61" s="336">
        <v>0</v>
      </c>
      <c r="I61" s="331"/>
      <c r="J61" s="336">
        <v>0</v>
      </c>
      <c r="K61" s="335"/>
    </row>
    <row r="62" spans="2:11">
      <c r="B62" s="320"/>
      <c r="C62" s="330"/>
      <c r="D62" s="331"/>
      <c r="E62" s="332"/>
      <c r="F62" s="333">
        <f>SUM(F57:F61)</f>
        <v>364285000</v>
      </c>
      <c r="G62" s="331"/>
      <c r="H62" s="333">
        <f>SUM(H57:H61)</f>
        <v>0</v>
      </c>
      <c r="I62" s="331"/>
      <c r="J62" s="333">
        <f>SUM(J57:J61)</f>
        <v>5614000</v>
      </c>
      <c r="K62" s="335"/>
    </row>
    <row r="63" spans="2:11" ht="5.0999999999999996" customHeight="1">
      <c r="B63" s="322"/>
      <c r="C63" s="362"/>
      <c r="D63" s="354"/>
      <c r="E63" s="368"/>
      <c r="F63" s="361"/>
      <c r="G63" s="354"/>
      <c r="H63" s="358"/>
      <c r="I63" s="354"/>
      <c r="J63" s="358"/>
      <c r="K63" s="355"/>
    </row>
    <row r="64" spans="2:11" ht="5.0999999999999996" customHeight="1">
      <c r="B64" s="320"/>
      <c r="C64" s="330"/>
      <c r="D64" s="331"/>
      <c r="E64" s="332"/>
      <c r="F64" s="333"/>
      <c r="G64" s="331"/>
      <c r="H64" s="334"/>
      <c r="I64" s="331"/>
      <c r="J64" s="334"/>
      <c r="K64" s="335"/>
    </row>
    <row r="65" spans="2:12">
      <c r="B65" s="320" t="s">
        <v>640</v>
      </c>
      <c r="C65" s="330" t="s">
        <v>542</v>
      </c>
      <c r="D65" s="331">
        <v>2017</v>
      </c>
      <c r="E65" s="332" t="s">
        <v>257</v>
      </c>
      <c r="F65" s="333">
        <v>82000000</v>
      </c>
      <c r="G65" s="331"/>
      <c r="H65" s="334">
        <v>0</v>
      </c>
      <c r="I65" s="331">
        <v>2018</v>
      </c>
      <c r="J65" s="334">
        <v>1148000</v>
      </c>
      <c r="K65" s="335"/>
    </row>
    <row r="66" spans="2:12">
      <c r="B66" s="320"/>
      <c r="C66" s="330"/>
      <c r="D66" s="331">
        <v>2025</v>
      </c>
      <c r="E66" s="332" t="s">
        <v>854</v>
      </c>
      <c r="F66" s="333">
        <v>170000000</v>
      </c>
      <c r="G66" s="331"/>
      <c r="H66" s="334">
        <v>0</v>
      </c>
      <c r="I66" s="331"/>
      <c r="J66" s="334">
        <v>0</v>
      </c>
      <c r="K66" s="335"/>
    </row>
    <row r="67" spans="2:12">
      <c r="B67" s="320"/>
      <c r="C67" s="330"/>
      <c r="D67" s="331"/>
      <c r="E67" s="332"/>
      <c r="F67" s="333">
        <v>0</v>
      </c>
      <c r="G67" s="331"/>
      <c r="H67" s="334">
        <v>0</v>
      </c>
      <c r="I67" s="331"/>
      <c r="J67" s="334">
        <v>0</v>
      </c>
      <c r="K67" s="335"/>
    </row>
    <row r="68" spans="2:12" ht="17.25">
      <c r="B68" s="320"/>
      <c r="C68" s="330"/>
      <c r="D68" s="331"/>
      <c r="E68" s="332"/>
      <c r="F68" s="360">
        <v>0</v>
      </c>
      <c r="G68" s="331"/>
      <c r="H68" s="336">
        <v>0</v>
      </c>
      <c r="I68" s="331"/>
      <c r="J68" s="336">
        <v>0</v>
      </c>
      <c r="K68" s="335"/>
    </row>
    <row r="69" spans="2:12">
      <c r="B69" s="320"/>
      <c r="C69" s="330"/>
      <c r="D69" s="331"/>
      <c r="E69" s="332"/>
      <c r="F69" s="334">
        <f>SUM(F65:F68)</f>
        <v>252000000</v>
      </c>
      <c r="G69" s="331"/>
      <c r="H69" s="334">
        <f>SUM(H65:H68)</f>
        <v>0</v>
      </c>
      <c r="I69" s="331"/>
      <c r="J69" s="334">
        <f>SUM(J65:J68)</f>
        <v>1148000</v>
      </c>
      <c r="K69" s="335"/>
    </row>
    <row r="70" spans="2:12" ht="5.0999999999999996" customHeight="1">
      <c r="B70" s="322"/>
      <c r="C70" s="362"/>
      <c r="D70" s="354"/>
      <c r="E70" s="368"/>
      <c r="F70" s="361"/>
      <c r="G70" s="354"/>
      <c r="H70" s="358"/>
      <c r="I70" s="354"/>
      <c r="J70" s="358"/>
      <c r="K70" s="355"/>
    </row>
    <row r="71" spans="2:12" ht="5.0999999999999996" customHeight="1">
      <c r="B71" s="320"/>
      <c r="C71" s="330"/>
      <c r="D71" s="331"/>
      <c r="E71" s="332"/>
      <c r="F71" s="333"/>
      <c r="G71" s="331"/>
      <c r="H71" s="334"/>
      <c r="I71" s="331"/>
      <c r="J71" s="334"/>
      <c r="K71" s="335"/>
    </row>
    <row r="72" spans="2:12">
      <c r="B72" s="320" t="s">
        <v>306</v>
      </c>
      <c r="C72" s="330" t="s">
        <v>543</v>
      </c>
      <c r="D72" s="331">
        <v>2017</v>
      </c>
      <c r="E72" s="332" t="s">
        <v>257</v>
      </c>
      <c r="F72" s="333">
        <v>100000000</v>
      </c>
      <c r="G72" s="331"/>
      <c r="H72" s="334">
        <v>0</v>
      </c>
      <c r="I72" s="565">
        <v>2022</v>
      </c>
      <c r="J72" s="566">
        <v>5000000</v>
      </c>
      <c r="K72" s="335"/>
    </row>
    <row r="73" spans="2:12">
      <c r="B73" s="320"/>
      <c r="C73" s="330"/>
      <c r="D73" s="331">
        <v>2025</v>
      </c>
      <c r="E73" s="332" t="s">
        <v>854</v>
      </c>
      <c r="F73" s="333">
        <v>240349000</v>
      </c>
      <c r="G73" s="331"/>
      <c r="H73" s="334">
        <v>0</v>
      </c>
      <c r="I73" s="331"/>
      <c r="J73" s="334">
        <v>0</v>
      </c>
      <c r="K73" s="335"/>
    </row>
    <row r="74" spans="2:12">
      <c r="B74" s="320"/>
      <c r="C74" s="330"/>
      <c r="D74" s="331"/>
      <c r="E74" s="332"/>
      <c r="F74" s="333">
        <v>0</v>
      </c>
      <c r="G74" s="331"/>
      <c r="H74" s="334">
        <v>0</v>
      </c>
      <c r="I74" s="331"/>
      <c r="J74" s="334">
        <v>0</v>
      </c>
      <c r="K74" s="335"/>
    </row>
    <row r="75" spans="2:12">
      <c r="B75" s="320"/>
      <c r="C75" s="330"/>
      <c r="D75" s="331"/>
      <c r="E75" s="332"/>
      <c r="F75" s="333">
        <v>0</v>
      </c>
      <c r="G75" s="331"/>
      <c r="H75" s="334">
        <v>0</v>
      </c>
      <c r="I75" s="331"/>
      <c r="J75" s="334">
        <v>0</v>
      </c>
      <c r="K75" s="335"/>
    </row>
    <row r="76" spans="2:12" ht="17.25">
      <c r="B76" s="320"/>
      <c r="C76" s="330"/>
      <c r="D76" s="331"/>
      <c r="E76" s="332"/>
      <c r="F76" s="360">
        <v>0</v>
      </c>
      <c r="G76" s="331"/>
      <c r="H76" s="336">
        <v>0</v>
      </c>
      <c r="I76" s="331"/>
      <c r="J76" s="336">
        <v>0</v>
      </c>
      <c r="K76" s="335"/>
    </row>
    <row r="77" spans="2:12">
      <c r="B77" s="320"/>
      <c r="C77" s="330"/>
      <c r="D77" s="331"/>
      <c r="E77" s="332"/>
      <c r="F77" s="334">
        <f>SUM(F72:F76)</f>
        <v>340349000</v>
      </c>
      <c r="G77" s="331"/>
      <c r="H77" s="334">
        <f>SUM(H72:H76)</f>
        <v>0</v>
      </c>
      <c r="I77" s="331"/>
      <c r="J77" s="334">
        <f>SUM(J72:J76)</f>
        <v>5000000</v>
      </c>
      <c r="K77" s="335"/>
    </row>
    <row r="78" spans="2:12" ht="9.9499999999999993" customHeight="1">
      <c r="B78" s="320"/>
      <c r="C78" s="330"/>
      <c r="D78" s="331"/>
      <c r="E78" s="332"/>
      <c r="F78" s="333"/>
      <c r="G78" s="331"/>
      <c r="H78" s="334"/>
      <c r="I78" s="331"/>
      <c r="J78" s="334"/>
      <c r="K78" s="335"/>
    </row>
    <row r="79" spans="2:12" ht="5.0999999999999996" customHeight="1">
      <c r="B79" s="371"/>
      <c r="C79" s="371"/>
      <c r="D79" s="337"/>
      <c r="E79" s="338"/>
      <c r="F79" s="339"/>
      <c r="G79" s="337"/>
      <c r="H79" s="340"/>
      <c r="I79" s="337"/>
      <c r="J79" s="340"/>
      <c r="K79" s="341"/>
      <c r="L79" s="373"/>
    </row>
    <row r="80" spans="2:12">
      <c r="B80" s="351" t="s">
        <v>524</v>
      </c>
      <c r="C80" s="351" t="s">
        <v>544</v>
      </c>
      <c r="D80" s="342">
        <v>2018</v>
      </c>
      <c r="E80" s="343" t="s">
        <v>257</v>
      </c>
      <c r="F80" s="344">
        <v>100000000</v>
      </c>
      <c r="G80" s="342"/>
      <c r="H80" s="345">
        <v>0</v>
      </c>
      <c r="I80" s="342"/>
      <c r="J80" s="345">
        <v>0</v>
      </c>
      <c r="K80" s="321"/>
      <c r="L80" s="373"/>
    </row>
    <row r="81" spans="2:12">
      <c r="B81" s="351"/>
      <c r="C81" s="351"/>
      <c r="D81" s="342">
        <v>2019</v>
      </c>
      <c r="E81" s="343" t="s">
        <v>257</v>
      </c>
      <c r="F81" s="344">
        <v>100000000</v>
      </c>
      <c r="G81" s="342"/>
      <c r="H81" s="345">
        <v>0</v>
      </c>
      <c r="I81" s="342"/>
      <c r="J81" s="345">
        <v>0</v>
      </c>
      <c r="K81" s="321"/>
      <c r="L81" s="373"/>
    </row>
    <row r="82" spans="2:12">
      <c r="B82" s="351"/>
      <c r="C82" s="351"/>
      <c r="D82" s="342"/>
      <c r="E82" s="343"/>
      <c r="F82" s="344">
        <v>0</v>
      </c>
      <c r="G82" s="342"/>
      <c r="H82" s="345">
        <v>0</v>
      </c>
      <c r="I82" s="342"/>
      <c r="J82" s="345">
        <v>0</v>
      </c>
      <c r="K82" s="321"/>
      <c r="L82" s="373"/>
    </row>
    <row r="83" spans="2:12" ht="17.25">
      <c r="B83" s="351"/>
      <c r="C83" s="351"/>
      <c r="D83" s="342"/>
      <c r="E83" s="343"/>
      <c r="F83" s="372">
        <v>0</v>
      </c>
      <c r="G83" s="342"/>
      <c r="H83" s="346">
        <v>0</v>
      </c>
      <c r="I83" s="342"/>
      <c r="J83" s="346">
        <v>0</v>
      </c>
      <c r="K83" s="321"/>
      <c r="L83" s="373"/>
    </row>
    <row r="84" spans="2:12">
      <c r="B84" s="351"/>
      <c r="C84" s="351"/>
      <c r="D84" s="342"/>
      <c r="E84" s="343"/>
      <c r="F84" s="344">
        <f>SUM(F80:F83)</f>
        <v>200000000</v>
      </c>
      <c r="G84" s="342"/>
      <c r="H84" s="344">
        <f>SUM(H80:H83)</f>
        <v>0</v>
      </c>
      <c r="I84" s="342"/>
      <c r="J84" s="344">
        <f>SUM(J80:J83)</f>
        <v>0</v>
      </c>
      <c r="K84" s="321"/>
      <c r="L84" s="373"/>
    </row>
    <row r="85" spans="2:12" ht="5.0999999999999996" customHeight="1">
      <c r="B85" s="353"/>
      <c r="C85" s="353"/>
      <c r="D85" s="347"/>
      <c r="E85" s="348"/>
      <c r="F85" s="349"/>
      <c r="G85" s="347"/>
      <c r="H85" s="350"/>
      <c r="I85" s="347"/>
      <c r="J85" s="350"/>
      <c r="K85" s="323"/>
      <c r="L85" s="373"/>
    </row>
    <row r="86" spans="2:12" ht="5.0999999999999996" customHeight="1">
      <c r="B86" s="371"/>
      <c r="C86" s="371"/>
      <c r="D86" s="337"/>
      <c r="E86" s="338"/>
      <c r="F86" s="339"/>
      <c r="G86" s="337"/>
      <c r="H86" s="340"/>
      <c r="I86" s="337"/>
      <c r="J86" s="340"/>
      <c r="K86" s="341"/>
    </row>
    <row r="87" spans="2:12">
      <c r="B87" s="351" t="s">
        <v>526</v>
      </c>
      <c r="C87" s="351"/>
      <c r="D87" s="342">
        <v>2025</v>
      </c>
      <c r="E87" s="343" t="s">
        <v>854</v>
      </c>
      <c r="F87" s="344">
        <v>350000000</v>
      </c>
      <c r="G87" s="342"/>
      <c r="H87" s="344">
        <v>0</v>
      </c>
      <c r="I87" s="342"/>
      <c r="J87" s="344">
        <v>0</v>
      </c>
      <c r="K87" s="478" t="s">
        <v>1112</v>
      </c>
    </row>
    <row r="88" spans="2:12">
      <c r="B88" s="351"/>
      <c r="C88" s="351"/>
      <c r="D88" s="342"/>
      <c r="E88" s="343"/>
      <c r="F88" s="344">
        <v>0</v>
      </c>
      <c r="G88" s="342"/>
      <c r="H88" s="344">
        <v>0</v>
      </c>
      <c r="I88" s="342"/>
      <c r="J88" s="344">
        <v>0</v>
      </c>
      <c r="K88" s="478"/>
    </row>
    <row r="89" spans="2:12">
      <c r="B89" s="351"/>
      <c r="C89" s="351"/>
      <c r="D89" s="342"/>
      <c r="E89" s="343"/>
      <c r="F89" s="344">
        <v>0</v>
      </c>
      <c r="G89" s="342"/>
      <c r="H89" s="344">
        <v>0</v>
      </c>
      <c r="I89" s="342"/>
      <c r="J89" s="344">
        <v>0</v>
      </c>
      <c r="K89" s="478"/>
    </row>
    <row r="90" spans="2:12" ht="17.25">
      <c r="B90" s="351"/>
      <c r="C90" s="351"/>
      <c r="D90" s="342"/>
      <c r="E90" s="343"/>
      <c r="F90" s="372">
        <v>0</v>
      </c>
      <c r="G90" s="342"/>
      <c r="H90" s="372">
        <v>0</v>
      </c>
      <c r="I90" s="342"/>
      <c r="J90" s="372">
        <v>0</v>
      </c>
      <c r="K90" s="478"/>
    </row>
    <row r="91" spans="2:12">
      <c r="B91" s="351"/>
      <c r="C91" s="351"/>
      <c r="D91" s="342"/>
      <c r="E91" s="343"/>
      <c r="F91" s="344">
        <f>SUM(F87:F90)</f>
        <v>350000000</v>
      </c>
      <c r="G91" s="342"/>
      <c r="H91" s="344">
        <f>SUM(H87:H90)</f>
        <v>0</v>
      </c>
      <c r="I91" s="342"/>
      <c r="J91" s="344">
        <f>SUM(J87:J90)</f>
        <v>0</v>
      </c>
      <c r="K91" s="321"/>
    </row>
    <row r="92" spans="2:12" ht="9.9499999999999993" customHeight="1">
      <c r="B92" s="353"/>
      <c r="C92" s="353"/>
      <c r="D92" s="347"/>
      <c r="E92" s="348"/>
      <c r="F92" s="349"/>
      <c r="G92" s="347"/>
      <c r="H92" s="350"/>
      <c r="I92" s="347"/>
      <c r="J92" s="350"/>
      <c r="K92" s="323"/>
    </row>
    <row r="93" spans="2:12" ht="20.100000000000001" customHeight="1">
      <c r="B93" s="482" t="s">
        <v>1102</v>
      </c>
      <c r="C93" s="483"/>
      <c r="D93" s="483"/>
      <c r="E93" s="483"/>
      <c r="F93" s="483"/>
      <c r="G93" s="483"/>
      <c r="H93" s="483"/>
      <c r="I93" s="483"/>
      <c r="J93" s="483"/>
      <c r="K93" s="484"/>
    </row>
    <row r="94" spans="2:12" ht="5.0999999999999996" customHeight="1">
      <c r="B94" s="371"/>
      <c r="C94" s="371"/>
      <c r="D94" s="337"/>
      <c r="E94" s="338"/>
      <c r="F94" s="339"/>
      <c r="G94" s="337"/>
      <c r="H94" s="340"/>
      <c r="I94" s="337"/>
      <c r="J94" s="340"/>
      <c r="K94" s="341"/>
    </row>
    <row r="95" spans="2:12">
      <c r="B95" s="351" t="s">
        <v>311</v>
      </c>
      <c r="C95" s="351"/>
      <c r="D95" s="342">
        <v>2025</v>
      </c>
      <c r="E95" s="343" t="s">
        <v>854</v>
      </c>
      <c r="F95" s="344">
        <v>186213400</v>
      </c>
      <c r="G95" s="342"/>
      <c r="H95" s="345">
        <v>0</v>
      </c>
      <c r="I95" s="342"/>
      <c r="J95" s="345">
        <v>0</v>
      </c>
      <c r="K95" s="478" t="s">
        <v>1112</v>
      </c>
    </row>
    <row r="96" spans="2:12">
      <c r="B96" s="351"/>
      <c r="C96" s="351"/>
      <c r="D96" s="342"/>
      <c r="E96" s="343"/>
      <c r="F96" s="344">
        <v>0</v>
      </c>
      <c r="G96" s="342"/>
      <c r="H96" s="345">
        <v>0</v>
      </c>
      <c r="I96" s="342"/>
      <c r="J96" s="345">
        <v>0</v>
      </c>
      <c r="K96" s="478"/>
    </row>
    <row r="97" spans="2:11">
      <c r="B97" s="351"/>
      <c r="C97" s="351"/>
      <c r="D97" s="342"/>
      <c r="E97" s="343"/>
      <c r="F97" s="344">
        <v>0</v>
      </c>
      <c r="G97" s="342"/>
      <c r="H97" s="345">
        <v>0</v>
      </c>
      <c r="I97" s="342"/>
      <c r="J97" s="345">
        <v>0</v>
      </c>
      <c r="K97" s="478"/>
    </row>
    <row r="98" spans="2:11">
      <c r="B98" s="351"/>
      <c r="C98" s="351"/>
      <c r="D98" s="342"/>
      <c r="E98" s="343"/>
      <c r="F98" s="344">
        <v>0</v>
      </c>
      <c r="G98" s="342"/>
      <c r="H98" s="345">
        <v>0</v>
      </c>
      <c r="I98" s="342"/>
      <c r="J98" s="345">
        <v>0</v>
      </c>
      <c r="K98" s="478"/>
    </row>
    <row r="99" spans="2:11">
      <c r="B99" s="351"/>
      <c r="C99" s="351"/>
      <c r="D99" s="342"/>
      <c r="E99" s="343"/>
      <c r="F99" s="344">
        <v>0</v>
      </c>
      <c r="G99" s="342"/>
      <c r="H99" s="345">
        <v>0</v>
      </c>
      <c r="I99" s="342"/>
      <c r="J99" s="345">
        <v>0</v>
      </c>
      <c r="K99" s="321"/>
    </row>
    <row r="100" spans="2:11" ht="17.25">
      <c r="B100" s="351"/>
      <c r="C100" s="351"/>
      <c r="D100" s="342"/>
      <c r="E100" s="343"/>
      <c r="F100" s="372">
        <v>0</v>
      </c>
      <c r="G100" s="342"/>
      <c r="H100" s="346">
        <v>0</v>
      </c>
      <c r="I100" s="342"/>
      <c r="J100" s="346">
        <v>0</v>
      </c>
      <c r="K100" s="321"/>
    </row>
    <row r="101" spans="2:11">
      <c r="B101" s="351"/>
      <c r="C101" s="351"/>
      <c r="D101" s="342"/>
      <c r="E101" s="343"/>
      <c r="F101" s="344">
        <f>SUM(F95:F100)</f>
        <v>186213400</v>
      </c>
      <c r="G101" s="342"/>
      <c r="H101" s="344">
        <f>SUM(H95:H100)</f>
        <v>0</v>
      </c>
      <c r="I101" s="342"/>
      <c r="J101" s="344">
        <f>SUM(J95:J100)</f>
        <v>0</v>
      </c>
      <c r="K101" s="321"/>
    </row>
    <row r="102" spans="2:11" ht="5.0999999999999996" customHeight="1">
      <c r="B102" s="353"/>
      <c r="C102" s="353"/>
      <c r="D102" s="347"/>
      <c r="E102" s="348"/>
      <c r="F102" s="349"/>
      <c r="G102" s="347"/>
      <c r="H102" s="350"/>
      <c r="I102" s="347"/>
      <c r="J102" s="350"/>
      <c r="K102" s="323"/>
    </row>
    <row r="103" spans="2:11" ht="5.0999999999999996" customHeight="1">
      <c r="B103" s="371"/>
      <c r="C103" s="371"/>
      <c r="D103" s="337"/>
      <c r="E103" s="338"/>
      <c r="F103" s="339"/>
      <c r="G103" s="337"/>
      <c r="H103" s="340"/>
      <c r="I103" s="337"/>
      <c r="J103" s="340"/>
      <c r="K103" s="341"/>
    </row>
    <row r="104" spans="2:11">
      <c r="B104" s="351" t="s">
        <v>313</v>
      </c>
      <c r="C104" s="351" t="s">
        <v>547</v>
      </c>
      <c r="D104" s="342">
        <v>2016</v>
      </c>
      <c r="E104" s="343" t="s">
        <v>257</v>
      </c>
      <c r="F104" s="344">
        <v>200000000</v>
      </c>
      <c r="G104" s="342"/>
      <c r="H104" s="345">
        <v>0</v>
      </c>
      <c r="I104" s="563">
        <v>2021</v>
      </c>
      <c r="J104" s="564">
        <v>1100000</v>
      </c>
      <c r="K104" s="321"/>
    </row>
    <row r="105" spans="2:11">
      <c r="B105" s="351"/>
      <c r="C105" s="351"/>
      <c r="D105" s="342">
        <v>2025</v>
      </c>
      <c r="E105" s="343" t="s">
        <v>854</v>
      </c>
      <c r="F105" s="344">
        <v>179880000</v>
      </c>
      <c r="G105" s="342"/>
      <c r="H105" s="345">
        <v>0</v>
      </c>
      <c r="I105" s="342"/>
      <c r="J105" s="345">
        <v>0</v>
      </c>
      <c r="K105" s="321"/>
    </row>
    <row r="106" spans="2:11">
      <c r="B106" s="351"/>
      <c r="C106" s="351"/>
      <c r="D106" s="342"/>
      <c r="E106" s="343"/>
      <c r="F106" s="344">
        <v>0</v>
      </c>
      <c r="G106" s="342"/>
      <c r="H106" s="345">
        <v>0</v>
      </c>
      <c r="I106" s="342"/>
      <c r="J106" s="345">
        <v>0</v>
      </c>
      <c r="K106" s="321"/>
    </row>
    <row r="107" spans="2:11">
      <c r="B107" s="351"/>
      <c r="C107" s="351"/>
      <c r="D107" s="342"/>
      <c r="E107" s="343"/>
      <c r="F107" s="344">
        <v>0</v>
      </c>
      <c r="G107" s="342"/>
      <c r="H107" s="345">
        <v>0</v>
      </c>
      <c r="I107" s="342"/>
      <c r="J107" s="345">
        <v>0</v>
      </c>
      <c r="K107" s="321"/>
    </row>
    <row r="108" spans="2:11" ht="17.25">
      <c r="B108" s="351"/>
      <c r="C108" s="351"/>
      <c r="D108" s="342"/>
      <c r="E108" s="343"/>
      <c r="F108" s="372">
        <v>0</v>
      </c>
      <c r="G108" s="342"/>
      <c r="H108" s="346">
        <v>0</v>
      </c>
      <c r="I108" s="342"/>
      <c r="J108" s="346">
        <v>0</v>
      </c>
      <c r="K108" s="321"/>
    </row>
    <row r="109" spans="2:11">
      <c r="B109" s="351"/>
      <c r="C109" s="351"/>
      <c r="D109" s="342"/>
      <c r="E109" s="343"/>
      <c r="F109" s="344">
        <f>SUM(F104:F108)</f>
        <v>379880000</v>
      </c>
      <c r="G109" s="342"/>
      <c r="H109" s="344">
        <f>SUM(H104:H108)</f>
        <v>0</v>
      </c>
      <c r="I109" s="342"/>
      <c r="J109" s="344">
        <f>SUM(J104:J108)</f>
        <v>1100000</v>
      </c>
      <c r="K109" s="321"/>
    </row>
    <row r="110" spans="2:11" ht="5.0999999999999996" customHeight="1">
      <c r="B110" s="353"/>
      <c r="C110" s="353"/>
      <c r="D110" s="347"/>
      <c r="E110" s="348"/>
      <c r="F110" s="349"/>
      <c r="G110" s="347"/>
      <c r="H110" s="350"/>
      <c r="I110" s="347"/>
      <c r="J110" s="350"/>
      <c r="K110" s="323"/>
    </row>
    <row r="111" spans="2:11" ht="5.0999999999999996" customHeight="1">
      <c r="B111" s="371"/>
      <c r="C111" s="371"/>
      <c r="D111" s="337"/>
      <c r="E111" s="338"/>
      <c r="F111" s="339"/>
      <c r="G111" s="337"/>
      <c r="H111" s="340"/>
      <c r="I111" s="337"/>
      <c r="J111" s="340"/>
      <c r="K111" s="341"/>
    </row>
    <row r="112" spans="2:11">
      <c r="B112" s="351" t="s">
        <v>315</v>
      </c>
      <c r="C112" s="351" t="s">
        <v>548</v>
      </c>
      <c r="D112" s="342">
        <v>2016</v>
      </c>
      <c r="E112" s="343" t="s">
        <v>736</v>
      </c>
      <c r="F112" s="344">
        <v>80336000</v>
      </c>
      <c r="G112" s="342"/>
      <c r="H112" s="345">
        <v>0</v>
      </c>
      <c r="I112" s="342">
        <v>2016</v>
      </c>
      <c r="J112" s="345">
        <v>5000000</v>
      </c>
      <c r="K112" s="321"/>
    </row>
    <row r="113" spans="2:11">
      <c r="B113" s="351"/>
      <c r="C113" s="351"/>
      <c r="D113" s="342">
        <v>2018</v>
      </c>
      <c r="E113" s="343" t="s">
        <v>751</v>
      </c>
      <c r="F113" s="344">
        <v>50000000</v>
      </c>
      <c r="G113" s="342"/>
      <c r="H113" s="345">
        <v>0</v>
      </c>
      <c r="I113" s="342" t="s">
        <v>691</v>
      </c>
      <c r="J113" s="345">
        <v>0</v>
      </c>
      <c r="K113" s="321"/>
    </row>
    <row r="114" spans="2:11">
      <c r="B114" s="351"/>
      <c r="C114" s="351"/>
      <c r="D114" s="342">
        <v>2025</v>
      </c>
      <c r="E114" s="343" t="s">
        <v>854</v>
      </c>
      <c r="F114" s="344">
        <v>214907000</v>
      </c>
      <c r="G114" s="342"/>
      <c r="H114" s="345">
        <v>0</v>
      </c>
      <c r="I114" s="342"/>
      <c r="J114" s="345">
        <v>0</v>
      </c>
      <c r="K114" s="321"/>
    </row>
    <row r="115" spans="2:11">
      <c r="B115" s="351"/>
      <c r="C115" s="351"/>
      <c r="D115" s="342"/>
      <c r="E115" s="343"/>
      <c r="F115" s="344">
        <v>0</v>
      </c>
      <c r="G115" s="342"/>
      <c r="H115" s="345">
        <v>0</v>
      </c>
      <c r="I115" s="342"/>
      <c r="J115" s="345">
        <v>0</v>
      </c>
      <c r="K115" s="321"/>
    </row>
    <row r="116" spans="2:11">
      <c r="B116" s="351"/>
      <c r="C116" s="351"/>
      <c r="D116" s="342"/>
      <c r="E116" s="343"/>
      <c r="F116" s="344">
        <v>0</v>
      </c>
      <c r="G116" s="342"/>
      <c r="H116" s="345">
        <v>0</v>
      </c>
      <c r="I116" s="342"/>
      <c r="J116" s="345">
        <v>0</v>
      </c>
      <c r="K116" s="321"/>
    </row>
    <row r="117" spans="2:11" ht="17.25">
      <c r="B117" s="351"/>
      <c r="C117" s="351"/>
      <c r="D117" s="342"/>
      <c r="E117" s="343"/>
      <c r="F117" s="372">
        <v>0</v>
      </c>
      <c r="G117" s="342"/>
      <c r="H117" s="346">
        <v>0</v>
      </c>
      <c r="I117" s="342"/>
      <c r="J117" s="346">
        <v>0</v>
      </c>
      <c r="K117" s="321"/>
    </row>
    <row r="118" spans="2:11">
      <c r="B118" s="351"/>
      <c r="C118" s="351"/>
      <c r="D118" s="342"/>
      <c r="E118" s="343"/>
      <c r="F118" s="344">
        <f>SUM(F112:F117)</f>
        <v>345243000</v>
      </c>
      <c r="G118" s="342"/>
      <c r="H118" s="344">
        <f>SUM(H112:H117)</f>
        <v>0</v>
      </c>
      <c r="I118" s="342"/>
      <c r="J118" s="344">
        <f>SUM(J112:J117)</f>
        <v>5000000</v>
      </c>
      <c r="K118" s="321"/>
    </row>
    <row r="119" spans="2:11" ht="5.0999999999999996" customHeight="1">
      <c r="B119" s="353"/>
      <c r="C119" s="353"/>
      <c r="D119" s="347"/>
      <c r="E119" s="348"/>
      <c r="F119" s="349"/>
      <c r="G119" s="347"/>
      <c r="H119" s="350"/>
      <c r="I119" s="347"/>
      <c r="J119" s="350"/>
      <c r="K119" s="323"/>
    </row>
    <row r="120" spans="2:11" ht="5.0999999999999996" customHeight="1">
      <c r="B120" s="371"/>
      <c r="C120" s="371"/>
      <c r="D120" s="337"/>
      <c r="E120" s="338"/>
      <c r="F120" s="339"/>
      <c r="G120" s="337"/>
      <c r="H120" s="340"/>
      <c r="I120" s="337"/>
      <c r="J120" s="340"/>
      <c r="K120" s="341"/>
    </row>
    <row r="121" spans="2:11">
      <c r="B121" s="351" t="s">
        <v>317</v>
      </c>
      <c r="C121" s="351" t="s">
        <v>549</v>
      </c>
      <c r="D121" s="342">
        <v>2019</v>
      </c>
      <c r="E121" s="343" t="s">
        <v>257</v>
      </c>
      <c r="F121" s="344">
        <v>100000000</v>
      </c>
      <c r="G121" s="342"/>
      <c r="H121" s="345">
        <v>0</v>
      </c>
      <c r="I121" s="342" t="s">
        <v>691</v>
      </c>
      <c r="J121" s="345">
        <v>0</v>
      </c>
      <c r="K121" s="321"/>
    </row>
    <row r="122" spans="2:11">
      <c r="B122" s="351"/>
      <c r="C122" s="351"/>
      <c r="D122" s="342">
        <v>2025</v>
      </c>
      <c r="E122" s="343" t="s">
        <v>854</v>
      </c>
      <c r="F122" s="344">
        <v>189097000</v>
      </c>
      <c r="G122" s="342"/>
      <c r="H122" s="345">
        <v>0</v>
      </c>
      <c r="I122" s="342"/>
      <c r="J122" s="345">
        <v>0</v>
      </c>
      <c r="K122" s="321"/>
    </row>
    <row r="123" spans="2:11">
      <c r="B123" s="351"/>
      <c r="C123" s="351"/>
      <c r="D123" s="342"/>
      <c r="E123" s="343"/>
      <c r="F123" s="344">
        <v>0</v>
      </c>
      <c r="G123" s="342"/>
      <c r="H123" s="345">
        <v>0</v>
      </c>
      <c r="I123" s="342"/>
      <c r="J123" s="345">
        <v>0</v>
      </c>
      <c r="K123" s="321"/>
    </row>
    <row r="124" spans="2:11">
      <c r="B124" s="351"/>
      <c r="C124" s="351"/>
      <c r="D124" s="342"/>
      <c r="E124" s="343"/>
      <c r="F124" s="344">
        <v>0</v>
      </c>
      <c r="G124" s="342"/>
      <c r="H124" s="345">
        <v>0</v>
      </c>
      <c r="I124" s="342"/>
      <c r="J124" s="345">
        <v>0</v>
      </c>
      <c r="K124" s="321"/>
    </row>
    <row r="125" spans="2:11">
      <c r="B125" s="351"/>
      <c r="C125" s="351"/>
      <c r="D125" s="342"/>
      <c r="E125" s="343"/>
      <c r="F125" s="344">
        <v>0</v>
      </c>
      <c r="G125" s="342"/>
      <c r="H125" s="345">
        <v>0</v>
      </c>
      <c r="I125" s="342"/>
      <c r="J125" s="345">
        <v>0</v>
      </c>
      <c r="K125" s="321"/>
    </row>
    <row r="126" spans="2:11" ht="17.25">
      <c r="B126" s="351"/>
      <c r="C126" s="351"/>
      <c r="D126" s="342"/>
      <c r="E126" s="343"/>
      <c r="F126" s="372">
        <v>0</v>
      </c>
      <c r="G126" s="342"/>
      <c r="H126" s="346">
        <v>0</v>
      </c>
      <c r="I126" s="342"/>
      <c r="J126" s="346">
        <v>0</v>
      </c>
      <c r="K126" s="321"/>
    </row>
    <row r="127" spans="2:11">
      <c r="B127" s="351"/>
      <c r="C127" s="351"/>
      <c r="D127" s="342"/>
      <c r="E127" s="343"/>
      <c r="F127" s="344">
        <f>SUM(F121:F126)</f>
        <v>289097000</v>
      </c>
      <c r="G127" s="342"/>
      <c r="H127" s="344">
        <f>SUM(H121:H126)</f>
        <v>0</v>
      </c>
      <c r="I127" s="342"/>
      <c r="J127" s="344">
        <f>SUM(J121:J126)</f>
        <v>0</v>
      </c>
      <c r="K127" s="321"/>
    </row>
    <row r="128" spans="2:11" ht="5.0999999999999996" customHeight="1">
      <c r="B128" s="353"/>
      <c r="C128" s="353"/>
      <c r="D128" s="347"/>
      <c r="E128" s="348"/>
      <c r="F128" s="349"/>
      <c r="G128" s="347"/>
      <c r="H128" s="350"/>
      <c r="I128" s="347"/>
      <c r="J128" s="350"/>
      <c r="K128" s="323"/>
    </row>
    <row r="129" spans="2:11" ht="5.0999999999999996" customHeight="1">
      <c r="B129" s="371"/>
      <c r="C129" s="371"/>
      <c r="D129" s="337"/>
      <c r="E129" s="338"/>
      <c r="F129" s="339"/>
      <c r="G129" s="337"/>
      <c r="H129" s="340"/>
      <c r="I129" s="337"/>
      <c r="J129" s="340"/>
      <c r="K129" s="341"/>
    </row>
    <row r="130" spans="2:11">
      <c r="B130" s="351" t="s">
        <v>319</v>
      </c>
      <c r="C130" s="351" t="s">
        <v>550</v>
      </c>
      <c r="D130" s="342">
        <v>2019</v>
      </c>
      <c r="E130" s="343" t="s">
        <v>257</v>
      </c>
      <c r="F130" s="344">
        <v>100000000</v>
      </c>
      <c r="G130" s="342"/>
      <c r="H130" s="345">
        <v>0</v>
      </c>
      <c r="I130" s="342">
        <v>2019</v>
      </c>
      <c r="J130" s="345">
        <v>2000000</v>
      </c>
      <c r="K130" s="321"/>
    </row>
    <row r="131" spans="2:11">
      <c r="B131" s="351"/>
      <c r="C131" s="351"/>
      <c r="D131" s="342">
        <v>2021</v>
      </c>
      <c r="E131" s="343" t="s">
        <v>257</v>
      </c>
      <c r="F131" s="344">
        <v>100000000</v>
      </c>
      <c r="G131" s="342"/>
      <c r="H131" s="345">
        <v>0</v>
      </c>
      <c r="I131" s="563">
        <v>2021</v>
      </c>
      <c r="J131" s="564">
        <v>8437000</v>
      </c>
      <c r="K131" s="321"/>
    </row>
    <row r="132" spans="2:11">
      <c r="B132" s="351"/>
      <c r="C132" s="351"/>
      <c r="D132" s="342">
        <v>2025</v>
      </c>
      <c r="E132" s="343" t="s">
        <v>854</v>
      </c>
      <c r="F132" s="344">
        <v>161983800</v>
      </c>
      <c r="G132" s="342"/>
      <c r="H132" s="345">
        <v>0</v>
      </c>
      <c r="I132" s="569">
        <v>2022</v>
      </c>
      <c r="J132" s="570">
        <v>4000000</v>
      </c>
      <c r="K132" s="321"/>
    </row>
    <row r="133" spans="2:11">
      <c r="B133" s="351"/>
      <c r="C133" s="351"/>
      <c r="D133" s="342"/>
      <c r="E133" s="343"/>
      <c r="F133" s="344">
        <v>0</v>
      </c>
      <c r="G133" s="342"/>
      <c r="H133" s="345">
        <v>0</v>
      </c>
      <c r="I133" s="342"/>
      <c r="J133" s="345">
        <v>0</v>
      </c>
      <c r="K133" s="321"/>
    </row>
    <row r="134" spans="2:11">
      <c r="B134" s="351"/>
      <c r="C134" s="351"/>
      <c r="D134" s="342"/>
      <c r="E134" s="343"/>
      <c r="F134" s="344">
        <v>0</v>
      </c>
      <c r="G134" s="342"/>
      <c r="H134" s="345">
        <v>0</v>
      </c>
      <c r="I134" s="342"/>
      <c r="J134" s="345">
        <v>0</v>
      </c>
      <c r="K134" s="321"/>
    </row>
    <row r="135" spans="2:11" ht="17.25">
      <c r="B135" s="351"/>
      <c r="C135" s="351"/>
      <c r="D135" s="342"/>
      <c r="E135" s="343"/>
      <c r="F135" s="372">
        <v>0</v>
      </c>
      <c r="G135" s="342"/>
      <c r="H135" s="346">
        <v>0</v>
      </c>
      <c r="I135" s="342"/>
      <c r="J135" s="346">
        <v>0</v>
      </c>
      <c r="K135" s="321"/>
    </row>
    <row r="136" spans="2:11">
      <c r="B136" s="351"/>
      <c r="C136" s="351"/>
      <c r="D136" s="342"/>
      <c r="E136" s="343"/>
      <c r="F136" s="344">
        <f>SUM(F130:F135)</f>
        <v>361983800</v>
      </c>
      <c r="G136" s="342"/>
      <c r="H136" s="344">
        <f>SUM(H130:H135)</f>
        <v>0</v>
      </c>
      <c r="I136" s="342"/>
      <c r="J136" s="344">
        <f>SUM(J130:J135)</f>
        <v>14437000</v>
      </c>
      <c r="K136" s="321"/>
    </row>
    <row r="137" spans="2:11" ht="9.9499999999999993" customHeight="1">
      <c r="B137" s="353"/>
      <c r="C137" s="353"/>
      <c r="D137" s="347"/>
      <c r="E137" s="348"/>
      <c r="F137" s="349"/>
      <c r="G137" s="347"/>
      <c r="H137" s="350"/>
      <c r="I137" s="347"/>
      <c r="J137" s="350"/>
      <c r="K137" s="323"/>
    </row>
    <row r="138" spans="2:11" ht="20.100000000000001" customHeight="1">
      <c r="B138" s="482" t="s">
        <v>1102</v>
      </c>
      <c r="C138" s="483"/>
      <c r="D138" s="483"/>
      <c r="E138" s="483"/>
      <c r="F138" s="483"/>
      <c r="G138" s="483"/>
      <c r="H138" s="483"/>
      <c r="I138" s="483"/>
      <c r="J138" s="483"/>
      <c r="K138" s="484"/>
    </row>
    <row r="139" spans="2:11" ht="5.0999999999999996" customHeight="1">
      <c r="B139" s="371"/>
      <c r="C139" s="371"/>
      <c r="D139" s="337"/>
      <c r="E139" s="338"/>
      <c r="F139" s="339"/>
      <c r="G139" s="337"/>
      <c r="H139" s="340"/>
      <c r="I139" s="337"/>
      <c r="J139" s="340"/>
      <c r="K139" s="341"/>
    </row>
    <row r="140" spans="2:11">
      <c r="B140" s="351" t="s">
        <v>321</v>
      </c>
      <c r="C140" s="351" t="s">
        <v>551</v>
      </c>
      <c r="D140" s="342">
        <v>2020</v>
      </c>
      <c r="E140" s="343" t="s">
        <v>257</v>
      </c>
      <c r="F140" s="344">
        <v>85793900</v>
      </c>
      <c r="G140" s="342"/>
      <c r="H140" s="345">
        <v>0</v>
      </c>
      <c r="I140" s="342">
        <v>2019</v>
      </c>
      <c r="J140" s="345">
        <v>3000000</v>
      </c>
      <c r="K140" s="321"/>
    </row>
    <row r="141" spans="2:11">
      <c r="B141" s="351"/>
      <c r="C141" s="351"/>
      <c r="D141" s="342">
        <v>2025</v>
      </c>
      <c r="E141" s="343" t="s">
        <v>854</v>
      </c>
      <c r="F141" s="344">
        <v>198854000</v>
      </c>
      <c r="G141" s="342"/>
      <c r="H141" s="345">
        <v>0</v>
      </c>
      <c r="I141" s="563">
        <v>2021</v>
      </c>
      <c r="J141" s="564">
        <v>8000000</v>
      </c>
      <c r="K141" s="321"/>
    </row>
    <row r="142" spans="2:11">
      <c r="B142" s="351"/>
      <c r="C142" s="351"/>
      <c r="D142" s="342"/>
      <c r="E142" s="343"/>
      <c r="F142" s="344">
        <v>0</v>
      </c>
      <c r="G142" s="342"/>
      <c r="H142" s="345">
        <v>0</v>
      </c>
      <c r="I142" s="342"/>
      <c r="J142" s="345">
        <v>0</v>
      </c>
      <c r="K142" s="321"/>
    </row>
    <row r="143" spans="2:11">
      <c r="B143" s="351"/>
      <c r="C143" s="351"/>
      <c r="D143" s="342"/>
      <c r="E143" s="343"/>
      <c r="F143" s="344">
        <v>0</v>
      </c>
      <c r="G143" s="342"/>
      <c r="H143" s="345">
        <v>0</v>
      </c>
      <c r="I143" s="342"/>
      <c r="J143" s="345">
        <v>0</v>
      </c>
      <c r="K143" s="321"/>
    </row>
    <row r="144" spans="2:11" ht="17.25">
      <c r="B144" s="351"/>
      <c r="C144" s="351"/>
      <c r="D144" s="342"/>
      <c r="E144" s="343"/>
      <c r="F144" s="372">
        <v>0</v>
      </c>
      <c r="G144" s="342"/>
      <c r="H144" s="346">
        <v>0</v>
      </c>
      <c r="I144" s="342"/>
      <c r="J144" s="346">
        <v>0</v>
      </c>
      <c r="K144" s="321"/>
    </row>
    <row r="145" spans="2:11">
      <c r="B145" s="351"/>
      <c r="C145" s="351"/>
      <c r="D145" s="342"/>
      <c r="E145" s="343"/>
      <c r="F145" s="344">
        <f>SUM(F140:F144)</f>
        <v>284647900</v>
      </c>
      <c r="G145" s="342"/>
      <c r="H145" s="344">
        <f>SUM(H140:H144)</f>
        <v>0</v>
      </c>
      <c r="I145" s="342"/>
      <c r="J145" s="344">
        <f>SUM(J140:J144)</f>
        <v>11000000</v>
      </c>
      <c r="K145" s="321"/>
    </row>
    <row r="146" spans="2:11">
      <c r="B146" s="353"/>
      <c r="C146" s="353"/>
      <c r="D146" s="347"/>
      <c r="E146" s="348"/>
      <c r="F146" s="349"/>
      <c r="G146" s="347"/>
      <c r="H146" s="350"/>
      <c r="I146" s="347"/>
      <c r="J146" s="350"/>
      <c r="K146" s="323"/>
    </row>
    <row r="147" spans="2:11" ht="5.0999999999999996" customHeight="1">
      <c r="B147" s="371"/>
      <c r="C147" s="371"/>
      <c r="D147" s="337"/>
      <c r="E147" s="338"/>
      <c r="F147" s="339"/>
      <c r="G147" s="337"/>
      <c r="H147" s="340"/>
      <c r="I147" s="337"/>
      <c r="J147" s="340"/>
      <c r="K147" s="341"/>
    </row>
    <row r="148" spans="2:11">
      <c r="B148" s="351" t="s">
        <v>525</v>
      </c>
      <c r="C148" s="351" t="s">
        <v>552</v>
      </c>
      <c r="D148" s="342">
        <v>2017</v>
      </c>
      <c r="E148" s="343" t="s">
        <v>257</v>
      </c>
      <c r="F148" s="344">
        <v>125000000</v>
      </c>
      <c r="G148" s="342"/>
      <c r="H148" s="345">
        <v>0</v>
      </c>
      <c r="I148" s="563">
        <v>2021</v>
      </c>
      <c r="J148" s="564">
        <v>3600000</v>
      </c>
      <c r="K148" s="321"/>
    </row>
    <row r="149" spans="2:11">
      <c r="B149" s="351"/>
      <c r="C149" s="351"/>
      <c r="D149" s="342">
        <v>2021</v>
      </c>
      <c r="E149" s="343" t="s">
        <v>257</v>
      </c>
      <c r="F149" s="344">
        <v>150000000</v>
      </c>
      <c r="G149" s="342"/>
      <c r="H149" s="345">
        <v>0</v>
      </c>
      <c r="I149" s="569">
        <v>2022</v>
      </c>
      <c r="J149" s="570">
        <v>10800000</v>
      </c>
      <c r="K149" s="321"/>
    </row>
    <row r="150" spans="2:11">
      <c r="B150" s="351"/>
      <c r="C150" s="351"/>
      <c r="D150" s="342">
        <v>2022</v>
      </c>
      <c r="E150" s="343" t="s">
        <v>257</v>
      </c>
      <c r="F150" s="344">
        <v>50000000</v>
      </c>
      <c r="G150" s="342"/>
      <c r="H150" s="345">
        <v>0</v>
      </c>
      <c r="I150" s="571">
        <v>2024</v>
      </c>
      <c r="J150" s="572">
        <v>9275000</v>
      </c>
      <c r="K150" s="321"/>
    </row>
    <row r="151" spans="2:11">
      <c r="B151" s="351"/>
      <c r="C151" s="351"/>
      <c r="D151" s="342">
        <v>2025</v>
      </c>
      <c r="E151" s="343" t="s">
        <v>854</v>
      </c>
      <c r="F151" s="344">
        <v>259799129</v>
      </c>
      <c r="G151" s="342"/>
      <c r="H151" s="345">
        <v>0</v>
      </c>
      <c r="I151" s="342"/>
      <c r="J151" s="345">
        <v>0</v>
      </c>
      <c r="K151" s="321"/>
    </row>
    <row r="152" spans="2:11" ht="17.25">
      <c r="B152" s="351"/>
      <c r="C152" s="351"/>
      <c r="D152" s="342"/>
      <c r="E152" s="343"/>
      <c r="F152" s="372">
        <v>0</v>
      </c>
      <c r="G152" s="342"/>
      <c r="H152" s="346">
        <v>0</v>
      </c>
      <c r="I152" s="342"/>
      <c r="J152" s="346">
        <v>0</v>
      </c>
      <c r="K152" s="321"/>
    </row>
    <row r="153" spans="2:11">
      <c r="B153" s="351"/>
      <c r="C153" s="351"/>
      <c r="D153" s="342"/>
      <c r="E153" s="343"/>
      <c r="F153" s="344">
        <f>SUM(F148:F152)</f>
        <v>584799129</v>
      </c>
      <c r="G153" s="342"/>
      <c r="H153" s="344">
        <f>SUM(H148:H152)</f>
        <v>0</v>
      </c>
      <c r="I153" s="342"/>
      <c r="J153" s="344">
        <f>SUM(J148:J152)</f>
        <v>23675000</v>
      </c>
      <c r="K153" s="321"/>
    </row>
    <row r="154" spans="2:11">
      <c r="B154" s="353"/>
      <c r="C154" s="353"/>
      <c r="D154" s="347"/>
      <c r="E154" s="348"/>
      <c r="F154" s="349"/>
      <c r="G154" s="347"/>
      <c r="H154" s="350"/>
      <c r="I154" s="347"/>
      <c r="J154" s="350"/>
      <c r="K154" s="323"/>
    </row>
    <row r="155" spans="2:11" ht="20.100000000000001" customHeight="1">
      <c r="B155" s="485" t="s">
        <v>1103</v>
      </c>
      <c r="C155" s="486"/>
      <c r="D155" s="486"/>
      <c r="E155" s="486"/>
      <c r="F155" s="486"/>
      <c r="G155" s="486"/>
      <c r="H155" s="486"/>
      <c r="I155" s="486"/>
      <c r="J155" s="486"/>
      <c r="K155" s="487"/>
    </row>
    <row r="156" spans="2:11" ht="5.0999999999999996" customHeight="1">
      <c r="B156" s="371"/>
      <c r="C156" s="371"/>
      <c r="D156" s="337"/>
      <c r="E156" s="338"/>
      <c r="F156" s="339"/>
      <c r="G156" s="337"/>
      <c r="H156" s="340"/>
      <c r="I156" s="337"/>
      <c r="J156" s="340"/>
      <c r="K156" s="341"/>
    </row>
    <row r="157" spans="2:11">
      <c r="B157" s="351" t="s">
        <v>326</v>
      </c>
      <c r="C157" s="351" t="s">
        <v>553</v>
      </c>
      <c r="D157" s="342">
        <v>2017</v>
      </c>
      <c r="E157" s="343" t="s">
        <v>257</v>
      </c>
      <c r="F157" s="344">
        <v>100000000</v>
      </c>
      <c r="G157" s="342"/>
      <c r="H157" s="345">
        <v>0</v>
      </c>
      <c r="I157" s="563">
        <v>2021</v>
      </c>
      <c r="J157" s="564">
        <v>30354553</v>
      </c>
      <c r="K157" s="478" t="s">
        <v>1099</v>
      </c>
    </row>
    <row r="158" spans="2:11">
      <c r="B158" s="351"/>
      <c r="C158" s="351"/>
      <c r="D158" s="342">
        <v>2019</v>
      </c>
      <c r="E158" s="343" t="s">
        <v>257</v>
      </c>
      <c r="F158" s="344">
        <v>50000000</v>
      </c>
      <c r="G158" s="342"/>
      <c r="H158" s="345">
        <v>0</v>
      </c>
      <c r="I158" s="342"/>
      <c r="J158" s="345">
        <v>0</v>
      </c>
      <c r="K158" s="478"/>
    </row>
    <row r="159" spans="2:11">
      <c r="B159" s="351"/>
      <c r="C159" s="351"/>
      <c r="D159" s="342">
        <v>2020</v>
      </c>
      <c r="E159" s="343" t="s">
        <v>257</v>
      </c>
      <c r="F159" s="344">
        <v>100000000</v>
      </c>
      <c r="G159" s="342"/>
      <c r="H159" s="345">
        <v>0</v>
      </c>
      <c r="I159" s="342"/>
      <c r="J159" s="345">
        <v>0</v>
      </c>
      <c r="K159" s="478"/>
    </row>
    <row r="160" spans="2:11">
      <c r="B160" s="351"/>
      <c r="C160" s="351"/>
      <c r="D160" s="342">
        <v>2025</v>
      </c>
      <c r="E160" s="343" t="s">
        <v>854</v>
      </c>
      <c r="F160" s="344">
        <v>0</v>
      </c>
      <c r="G160" s="342"/>
      <c r="H160" s="345">
        <v>0</v>
      </c>
      <c r="I160" s="342"/>
      <c r="J160" s="345">
        <v>0</v>
      </c>
      <c r="K160" s="321"/>
    </row>
    <row r="161" spans="2:11" ht="17.25">
      <c r="B161" s="351"/>
      <c r="C161" s="351"/>
      <c r="D161" s="342"/>
      <c r="E161" s="343"/>
      <c r="F161" s="372">
        <v>0</v>
      </c>
      <c r="G161" s="342"/>
      <c r="H161" s="346">
        <v>0</v>
      </c>
      <c r="I161" s="342"/>
      <c r="J161" s="346">
        <v>0</v>
      </c>
      <c r="K161" s="321"/>
    </row>
    <row r="162" spans="2:11">
      <c r="B162" s="351"/>
      <c r="C162" s="351"/>
      <c r="D162" s="342"/>
      <c r="E162" s="343"/>
      <c r="F162" s="344">
        <f>SUM(F157:F161)</f>
        <v>250000000</v>
      </c>
      <c r="G162" s="342"/>
      <c r="H162" s="344">
        <f>SUM(H157:H161)</f>
        <v>0</v>
      </c>
      <c r="I162" s="342"/>
      <c r="J162" s="344">
        <f>SUM(J157:J161)</f>
        <v>30354553</v>
      </c>
      <c r="K162" s="321"/>
    </row>
    <row r="163" spans="2:11">
      <c r="B163" s="353"/>
      <c r="C163" s="353"/>
      <c r="D163" s="347"/>
      <c r="E163" s="348"/>
      <c r="F163" s="349"/>
      <c r="G163" s="347"/>
      <c r="H163" s="350"/>
      <c r="I163" s="347"/>
      <c r="J163" s="350"/>
      <c r="K163" s="323"/>
    </row>
    <row r="164" spans="2:11" ht="5.0999999999999996" customHeight="1">
      <c r="B164" s="371"/>
      <c r="C164" s="371"/>
      <c r="D164" s="337"/>
      <c r="E164" s="338"/>
      <c r="F164" s="339"/>
      <c r="G164" s="337"/>
      <c r="H164" s="340"/>
      <c r="I164" s="337"/>
      <c r="J164" s="340"/>
      <c r="K164" s="341"/>
    </row>
    <row r="165" spans="2:11">
      <c r="B165" s="351" t="s">
        <v>328</v>
      </c>
      <c r="C165" s="351" t="s">
        <v>554</v>
      </c>
      <c r="D165" s="342">
        <v>2020</v>
      </c>
      <c r="E165" s="343" t="s">
        <v>257</v>
      </c>
      <c r="F165" s="344">
        <v>132000000</v>
      </c>
      <c r="G165" s="342"/>
      <c r="H165" s="345">
        <v>0</v>
      </c>
      <c r="I165" s="342"/>
      <c r="J165" s="345">
        <v>0</v>
      </c>
      <c r="K165" s="321"/>
    </row>
    <row r="166" spans="2:11">
      <c r="B166" s="351"/>
      <c r="C166" s="351"/>
      <c r="D166" s="342">
        <v>2025</v>
      </c>
      <c r="E166" s="343" t="s">
        <v>854</v>
      </c>
      <c r="F166" s="344">
        <v>159105000</v>
      </c>
      <c r="G166" s="342"/>
      <c r="H166" s="345">
        <v>0</v>
      </c>
      <c r="I166" s="342"/>
      <c r="J166" s="345">
        <v>0</v>
      </c>
      <c r="K166" s="321"/>
    </row>
    <row r="167" spans="2:11">
      <c r="B167" s="351"/>
      <c r="C167" s="351"/>
      <c r="D167" s="342"/>
      <c r="E167" s="343"/>
      <c r="F167" s="344">
        <v>0</v>
      </c>
      <c r="G167" s="342"/>
      <c r="H167" s="345">
        <v>0</v>
      </c>
      <c r="I167" s="342"/>
      <c r="J167" s="345">
        <v>0</v>
      </c>
      <c r="K167" s="321"/>
    </row>
    <row r="168" spans="2:11">
      <c r="B168" s="351"/>
      <c r="C168" s="351"/>
      <c r="D168" s="342"/>
      <c r="E168" s="343"/>
      <c r="F168" s="344">
        <v>0</v>
      </c>
      <c r="G168" s="342"/>
      <c r="H168" s="345">
        <v>0</v>
      </c>
      <c r="I168" s="342"/>
      <c r="J168" s="345">
        <v>0</v>
      </c>
      <c r="K168" s="321"/>
    </row>
    <row r="169" spans="2:11">
      <c r="B169" s="351"/>
      <c r="C169" s="351"/>
      <c r="D169" s="342"/>
      <c r="E169" s="343"/>
      <c r="F169" s="345">
        <f>SUM(F165:F168)</f>
        <v>291105000</v>
      </c>
      <c r="G169" s="342"/>
      <c r="H169" s="345">
        <f>SUM(H165:H168)</f>
        <v>0</v>
      </c>
      <c r="I169" s="342"/>
      <c r="J169" s="345">
        <f>SUM(J165:J168)</f>
        <v>0</v>
      </c>
      <c r="K169" s="321"/>
    </row>
    <row r="170" spans="2:11" ht="9.9499999999999993" customHeight="1">
      <c r="B170" s="353"/>
      <c r="C170" s="353"/>
      <c r="D170" s="347"/>
      <c r="E170" s="348"/>
      <c r="F170" s="349"/>
      <c r="G170" s="347"/>
      <c r="H170" s="350"/>
      <c r="I170" s="347"/>
      <c r="J170" s="350"/>
      <c r="K170" s="323"/>
    </row>
    <row r="171" spans="2:11" ht="5.0999999999999996" customHeight="1">
      <c r="B171" s="371"/>
      <c r="C171" s="371"/>
      <c r="D171" s="337"/>
      <c r="E171" s="338"/>
      <c r="F171" s="339"/>
      <c r="G171" s="337"/>
      <c r="H171" s="340"/>
      <c r="I171" s="337"/>
      <c r="J171" s="340"/>
      <c r="K171" s="341"/>
    </row>
    <row r="172" spans="2:11">
      <c r="B172" s="351" t="s">
        <v>330</v>
      </c>
      <c r="C172" s="351" t="s">
        <v>555</v>
      </c>
      <c r="D172" s="342">
        <v>2017</v>
      </c>
      <c r="E172" s="343" t="s">
        <v>257</v>
      </c>
      <c r="F172" s="344">
        <v>100000000</v>
      </c>
      <c r="G172" s="342"/>
      <c r="H172" s="345">
        <v>0</v>
      </c>
      <c r="I172" s="342">
        <v>2017</v>
      </c>
      <c r="J172" s="345">
        <v>1200000</v>
      </c>
      <c r="K172" s="321"/>
    </row>
    <row r="173" spans="2:11">
      <c r="B173" s="351"/>
      <c r="C173" s="351"/>
      <c r="D173" s="342">
        <v>2018</v>
      </c>
      <c r="E173" s="343" t="s">
        <v>257</v>
      </c>
      <c r="F173" s="344">
        <v>50000000</v>
      </c>
      <c r="G173" s="342"/>
      <c r="H173" s="345">
        <v>0</v>
      </c>
      <c r="I173" s="342">
        <v>2018</v>
      </c>
      <c r="J173" s="345">
        <v>3960000</v>
      </c>
      <c r="K173" s="321"/>
    </row>
    <row r="174" spans="2:11">
      <c r="B174" s="351"/>
      <c r="C174" s="351"/>
      <c r="D174" s="342">
        <v>2025</v>
      </c>
      <c r="E174" s="343" t="s">
        <v>854</v>
      </c>
      <c r="F174" s="344">
        <v>180340000</v>
      </c>
      <c r="G174" s="342"/>
      <c r="H174" s="345">
        <v>0</v>
      </c>
      <c r="I174" s="342">
        <v>2019</v>
      </c>
      <c r="J174" s="345">
        <v>6756000</v>
      </c>
      <c r="K174" s="321"/>
    </row>
    <row r="175" spans="2:11">
      <c r="B175" s="351"/>
      <c r="C175" s="351"/>
      <c r="D175" s="342"/>
      <c r="E175" s="343"/>
      <c r="F175" s="344">
        <v>0</v>
      </c>
      <c r="G175" s="342"/>
      <c r="H175" s="345">
        <v>0</v>
      </c>
      <c r="I175" s="342">
        <v>2020</v>
      </c>
      <c r="J175" s="345">
        <v>7381500</v>
      </c>
      <c r="K175" s="321"/>
    </row>
    <row r="176" spans="2:11">
      <c r="B176" s="351"/>
      <c r="C176" s="351"/>
      <c r="D176" s="342"/>
      <c r="E176" s="343"/>
      <c r="F176" s="344">
        <v>0</v>
      </c>
      <c r="G176" s="342"/>
      <c r="H176" s="345">
        <v>0</v>
      </c>
      <c r="I176" s="563">
        <v>2021</v>
      </c>
      <c r="J176" s="564">
        <v>5907000</v>
      </c>
      <c r="K176" s="321"/>
    </row>
    <row r="177" spans="2:11" ht="17.25">
      <c r="B177" s="351"/>
      <c r="C177" s="351"/>
      <c r="D177" s="342"/>
      <c r="E177" s="343"/>
      <c r="F177" s="372">
        <v>0</v>
      </c>
      <c r="G177" s="342"/>
      <c r="H177" s="346">
        <v>0</v>
      </c>
      <c r="I177" s="569">
        <v>2022</v>
      </c>
      <c r="J177" s="573">
        <v>5551500</v>
      </c>
      <c r="K177" s="321"/>
    </row>
    <row r="178" spans="2:11">
      <c r="B178" s="351"/>
      <c r="C178" s="351"/>
      <c r="D178" s="342"/>
      <c r="E178" s="343"/>
      <c r="F178" s="345">
        <f>SUM(F172:F177)</f>
        <v>330340000</v>
      </c>
      <c r="G178" s="342"/>
      <c r="H178" s="345">
        <f>SUM(H172:H177)</f>
        <v>0</v>
      </c>
      <c r="I178" s="342"/>
      <c r="J178" s="345">
        <f>SUM(J172:J177)</f>
        <v>30756000</v>
      </c>
      <c r="K178" s="321"/>
    </row>
    <row r="179" spans="2:11">
      <c r="B179" s="353"/>
      <c r="C179" s="353"/>
      <c r="D179" s="347"/>
      <c r="E179" s="348"/>
      <c r="F179" s="349"/>
      <c r="G179" s="347"/>
      <c r="H179" s="350"/>
      <c r="I179" s="347"/>
      <c r="J179" s="350"/>
      <c r="K179" s="323"/>
    </row>
    <row r="180" spans="2:11" ht="20.100000000000001" customHeight="1">
      <c r="B180" s="482" t="s">
        <v>1103</v>
      </c>
      <c r="C180" s="483"/>
      <c r="D180" s="483"/>
      <c r="E180" s="483"/>
      <c r="F180" s="483"/>
      <c r="G180" s="483"/>
      <c r="H180" s="483"/>
      <c r="I180" s="483"/>
      <c r="J180" s="483"/>
      <c r="K180" s="484"/>
    </row>
    <row r="181" spans="2:11" ht="5.0999999999999996" customHeight="1">
      <c r="B181" s="371"/>
      <c r="C181" s="371"/>
      <c r="D181" s="337"/>
      <c r="E181" s="338"/>
      <c r="F181" s="339"/>
      <c r="G181" s="337"/>
      <c r="H181" s="340"/>
      <c r="I181" s="337"/>
      <c r="J181" s="340"/>
      <c r="K181" s="341"/>
    </row>
    <row r="182" spans="2:11" ht="14.45" customHeight="1">
      <c r="B182" s="351" t="s">
        <v>332</v>
      </c>
      <c r="C182" s="351" t="s">
        <v>556</v>
      </c>
      <c r="D182" s="342">
        <v>2017</v>
      </c>
      <c r="E182" s="343" t="s">
        <v>257</v>
      </c>
      <c r="F182" s="344">
        <v>112047900</v>
      </c>
      <c r="G182" s="342"/>
      <c r="H182" s="345">
        <v>0</v>
      </c>
      <c r="I182" s="574">
        <v>2023</v>
      </c>
      <c r="J182" s="575">
        <v>744618.22</v>
      </c>
      <c r="K182" s="478" t="s">
        <v>1100</v>
      </c>
    </row>
    <row r="183" spans="2:11">
      <c r="B183" s="351"/>
      <c r="C183" s="351"/>
      <c r="D183" s="342">
        <v>2018</v>
      </c>
      <c r="E183" s="343" t="s">
        <v>257</v>
      </c>
      <c r="F183" s="344">
        <v>100000000</v>
      </c>
      <c r="G183" s="342"/>
      <c r="H183" s="345">
        <v>0</v>
      </c>
      <c r="I183" s="342"/>
      <c r="J183" s="345">
        <v>0</v>
      </c>
      <c r="K183" s="478"/>
    </row>
    <row r="184" spans="2:11">
      <c r="B184" s="351"/>
      <c r="C184" s="351"/>
      <c r="D184" s="342">
        <v>2019</v>
      </c>
      <c r="E184" s="343" t="s">
        <v>257</v>
      </c>
      <c r="F184" s="344">
        <v>53178000</v>
      </c>
      <c r="G184" s="342"/>
      <c r="H184" s="345">
        <v>0</v>
      </c>
      <c r="I184" s="342"/>
      <c r="J184" s="345">
        <v>0</v>
      </c>
      <c r="K184" s="478"/>
    </row>
    <row r="185" spans="2:11">
      <c r="B185" s="351"/>
      <c r="C185" s="351"/>
      <c r="D185" s="342">
        <v>2020</v>
      </c>
      <c r="E185" s="343" t="s">
        <v>257</v>
      </c>
      <c r="F185" s="344">
        <v>50747000</v>
      </c>
      <c r="G185" s="342"/>
      <c r="H185" s="345">
        <v>0</v>
      </c>
      <c r="I185" s="342"/>
      <c r="J185" s="345">
        <v>0</v>
      </c>
      <c r="K185" s="374"/>
    </row>
    <row r="186" spans="2:11" ht="17.25">
      <c r="B186" s="351"/>
      <c r="C186" s="351"/>
      <c r="D186" s="342"/>
      <c r="E186" s="343"/>
      <c r="F186" s="372">
        <v>0</v>
      </c>
      <c r="G186" s="342"/>
      <c r="H186" s="346">
        <v>0</v>
      </c>
      <c r="I186" s="342"/>
      <c r="J186" s="346">
        <v>0</v>
      </c>
      <c r="K186" s="374"/>
    </row>
    <row r="187" spans="2:11">
      <c r="B187" s="351"/>
      <c r="C187" s="351"/>
      <c r="D187" s="342"/>
      <c r="E187" s="343"/>
      <c r="F187" s="345">
        <f>SUM(F182:F186)</f>
        <v>315972900</v>
      </c>
      <c r="G187" s="342"/>
      <c r="H187" s="345">
        <f>SUM(H182:H186)</f>
        <v>0</v>
      </c>
      <c r="I187" s="342"/>
      <c r="J187" s="345">
        <f>SUM(J182:J186)</f>
        <v>744618.22</v>
      </c>
      <c r="K187" s="321"/>
    </row>
    <row r="188" spans="2:11">
      <c r="B188" s="353"/>
      <c r="C188" s="353"/>
      <c r="D188" s="347"/>
      <c r="E188" s="348"/>
      <c r="F188" s="349"/>
      <c r="G188" s="347"/>
      <c r="H188" s="350"/>
      <c r="I188" s="347"/>
      <c r="J188" s="350"/>
      <c r="K188" s="323"/>
    </row>
    <row r="189" spans="2:11" ht="20.100000000000001" customHeight="1">
      <c r="B189" s="485" t="s">
        <v>1104</v>
      </c>
      <c r="C189" s="486"/>
      <c r="D189" s="486"/>
      <c r="E189" s="486"/>
      <c r="F189" s="486"/>
      <c r="G189" s="486"/>
      <c r="H189" s="486"/>
      <c r="I189" s="486"/>
      <c r="J189" s="486"/>
      <c r="K189" s="487"/>
    </row>
    <row r="190" spans="2:11" ht="5.0999999999999996" customHeight="1">
      <c r="B190" s="371"/>
      <c r="C190" s="371"/>
      <c r="D190" s="337"/>
      <c r="E190" s="338"/>
      <c r="F190" s="339"/>
      <c r="G190" s="337"/>
      <c r="H190" s="340"/>
      <c r="I190" s="337"/>
      <c r="J190" s="340"/>
      <c r="K190" s="341"/>
    </row>
    <row r="191" spans="2:11">
      <c r="B191" s="351" t="s">
        <v>641</v>
      </c>
      <c r="C191" s="351" t="s">
        <v>557</v>
      </c>
      <c r="D191" s="342">
        <v>2018</v>
      </c>
      <c r="E191" s="343" t="s">
        <v>257</v>
      </c>
      <c r="F191" s="344">
        <v>50700000</v>
      </c>
      <c r="G191" s="342"/>
      <c r="H191" s="345">
        <v>0</v>
      </c>
      <c r="I191" s="342">
        <v>2019</v>
      </c>
      <c r="J191" s="345">
        <v>7740000</v>
      </c>
      <c r="K191" s="321"/>
    </row>
    <row r="192" spans="2:11">
      <c r="B192" s="351"/>
      <c r="C192" s="351"/>
      <c r="D192" s="342">
        <v>2019</v>
      </c>
      <c r="E192" s="343" t="s">
        <v>257</v>
      </c>
      <c r="F192" s="344">
        <v>50000000</v>
      </c>
      <c r="G192" s="342"/>
      <c r="H192" s="345">
        <v>0</v>
      </c>
      <c r="I192" s="342">
        <v>2020</v>
      </c>
      <c r="J192" s="345">
        <v>10486000</v>
      </c>
      <c r="K192" s="321"/>
    </row>
    <row r="193" spans="2:11">
      <c r="B193" s="351"/>
      <c r="C193" s="351"/>
      <c r="D193" s="342">
        <v>2025</v>
      </c>
      <c r="E193" s="343" t="s">
        <v>854</v>
      </c>
      <c r="F193" s="344">
        <v>211576800</v>
      </c>
      <c r="G193" s="342"/>
      <c r="H193" s="345">
        <v>0</v>
      </c>
      <c r="I193" s="569">
        <v>2022</v>
      </c>
      <c r="J193" s="570">
        <v>10488750</v>
      </c>
      <c r="K193" s="321"/>
    </row>
    <row r="194" spans="2:11">
      <c r="B194" s="351"/>
      <c r="C194" s="351"/>
      <c r="D194" s="342"/>
      <c r="E194" s="343"/>
      <c r="F194" s="344">
        <v>0</v>
      </c>
      <c r="G194" s="342"/>
      <c r="H194" s="345">
        <v>0</v>
      </c>
      <c r="I194" s="342"/>
      <c r="J194" s="345">
        <v>0</v>
      </c>
      <c r="K194" s="321"/>
    </row>
    <row r="195" spans="2:11">
      <c r="B195" s="351"/>
      <c r="C195" s="351"/>
      <c r="D195" s="342"/>
      <c r="E195" s="343"/>
      <c r="F195" s="344">
        <v>0</v>
      </c>
      <c r="G195" s="342"/>
      <c r="H195" s="345">
        <v>0</v>
      </c>
      <c r="I195" s="342"/>
      <c r="J195" s="345">
        <v>0</v>
      </c>
      <c r="K195" s="321"/>
    </row>
    <row r="196" spans="2:11" ht="17.25">
      <c r="B196" s="351"/>
      <c r="C196" s="351"/>
      <c r="D196" s="342"/>
      <c r="E196" s="343"/>
      <c r="F196" s="372">
        <v>0</v>
      </c>
      <c r="G196" s="342"/>
      <c r="H196" s="346">
        <v>0</v>
      </c>
      <c r="I196" s="342"/>
      <c r="J196" s="346">
        <v>0</v>
      </c>
      <c r="K196" s="321"/>
    </row>
    <row r="197" spans="2:11">
      <c r="B197" s="351"/>
      <c r="C197" s="351"/>
      <c r="D197" s="342"/>
      <c r="E197" s="343"/>
      <c r="F197" s="344">
        <f>SUM(F191:F196)</f>
        <v>312276800</v>
      </c>
      <c r="G197" s="342"/>
      <c r="H197" s="344">
        <f>SUM(H191:H196)</f>
        <v>0</v>
      </c>
      <c r="I197" s="342"/>
      <c r="J197" s="344">
        <f>SUM(J191:J196)</f>
        <v>28714750</v>
      </c>
      <c r="K197" s="321"/>
    </row>
    <row r="198" spans="2:11">
      <c r="B198" s="353"/>
      <c r="C198" s="353"/>
      <c r="D198" s="347"/>
      <c r="E198" s="348"/>
      <c r="F198" s="349"/>
      <c r="G198" s="347"/>
      <c r="H198" s="350"/>
      <c r="I198" s="347"/>
      <c r="J198" s="350"/>
      <c r="K198" s="323"/>
    </row>
    <row r="199" spans="2:11" ht="5.0999999999999996" customHeight="1">
      <c r="B199" s="371"/>
      <c r="C199" s="371"/>
      <c r="D199" s="337"/>
      <c r="E199" s="338"/>
      <c r="F199" s="339"/>
      <c r="G199" s="337"/>
      <c r="H199" s="340"/>
      <c r="I199" s="337"/>
      <c r="J199" s="340"/>
      <c r="K199" s="341"/>
    </row>
    <row r="200" spans="2:11">
      <c r="B200" s="351" t="s">
        <v>642</v>
      </c>
      <c r="C200" s="351" t="s">
        <v>558</v>
      </c>
      <c r="D200" s="342">
        <v>2025</v>
      </c>
      <c r="E200" s="343" t="s">
        <v>854</v>
      </c>
      <c r="F200" s="344">
        <v>158067000</v>
      </c>
      <c r="G200" s="342"/>
      <c r="H200" s="345">
        <v>0</v>
      </c>
      <c r="I200" s="342"/>
      <c r="J200" s="345">
        <v>0</v>
      </c>
      <c r="K200" s="478" t="s">
        <v>1112</v>
      </c>
    </row>
    <row r="201" spans="2:11">
      <c r="B201" s="351"/>
      <c r="C201" s="351"/>
      <c r="D201" s="342"/>
      <c r="E201" s="343"/>
      <c r="F201" s="344">
        <v>0</v>
      </c>
      <c r="G201" s="342"/>
      <c r="H201" s="345">
        <v>0</v>
      </c>
      <c r="I201" s="342"/>
      <c r="J201" s="345">
        <v>0</v>
      </c>
      <c r="K201" s="478"/>
    </row>
    <row r="202" spans="2:11">
      <c r="B202" s="351"/>
      <c r="C202" s="351"/>
      <c r="D202" s="342"/>
      <c r="E202" s="343"/>
      <c r="F202" s="344">
        <v>0</v>
      </c>
      <c r="G202" s="342"/>
      <c r="H202" s="345">
        <v>0</v>
      </c>
      <c r="I202" s="342"/>
      <c r="J202" s="345">
        <v>0</v>
      </c>
      <c r="K202" s="478"/>
    </row>
    <row r="203" spans="2:11" ht="17.25">
      <c r="B203" s="351"/>
      <c r="C203" s="351"/>
      <c r="D203" s="342"/>
      <c r="E203" s="343"/>
      <c r="F203" s="372">
        <v>0</v>
      </c>
      <c r="G203" s="342"/>
      <c r="H203" s="346">
        <v>0</v>
      </c>
      <c r="I203" s="342"/>
      <c r="J203" s="346">
        <v>0</v>
      </c>
      <c r="K203" s="478"/>
    </row>
    <row r="204" spans="2:11">
      <c r="B204" s="351"/>
      <c r="C204" s="351"/>
      <c r="D204" s="342"/>
      <c r="E204" s="343"/>
      <c r="F204" s="345">
        <f>SUM(F200:F203)</f>
        <v>158067000</v>
      </c>
      <c r="G204" s="342"/>
      <c r="H204" s="345">
        <f>SUM(H200:H203)</f>
        <v>0</v>
      </c>
      <c r="I204" s="342"/>
      <c r="J204" s="345">
        <f>SUM(J200:J203)</f>
        <v>0</v>
      </c>
      <c r="K204" s="321"/>
    </row>
    <row r="205" spans="2:11" ht="5.0999999999999996" customHeight="1">
      <c r="B205" s="353"/>
      <c r="C205" s="353"/>
      <c r="D205" s="347"/>
      <c r="E205" s="348"/>
      <c r="F205" s="349"/>
      <c r="G205" s="347"/>
      <c r="H205" s="350"/>
      <c r="I205" s="347"/>
      <c r="J205" s="350"/>
      <c r="K205" s="323"/>
    </row>
    <row r="206" spans="2:11" ht="5.0999999999999996" customHeight="1">
      <c r="B206" s="371"/>
      <c r="C206" s="371"/>
      <c r="D206" s="337"/>
      <c r="E206" s="338"/>
      <c r="F206" s="339"/>
      <c r="G206" s="337"/>
      <c r="H206" s="340"/>
      <c r="I206" s="337"/>
      <c r="J206" s="340"/>
      <c r="K206" s="341"/>
    </row>
    <row r="207" spans="2:11">
      <c r="B207" s="351" t="s">
        <v>339</v>
      </c>
      <c r="C207" s="351" t="s">
        <v>559</v>
      </c>
      <c r="D207" s="342">
        <v>2019</v>
      </c>
      <c r="E207" s="343" t="s">
        <v>257</v>
      </c>
      <c r="F207" s="344">
        <v>60096000</v>
      </c>
      <c r="G207" s="342"/>
      <c r="H207" s="345">
        <v>0</v>
      </c>
      <c r="I207" s="342">
        <v>2019</v>
      </c>
      <c r="J207" s="345">
        <v>700000</v>
      </c>
      <c r="K207" s="478" t="s">
        <v>1099</v>
      </c>
    </row>
    <row r="208" spans="2:11">
      <c r="B208" s="351"/>
      <c r="C208" s="351"/>
      <c r="D208" s="342">
        <v>2025</v>
      </c>
      <c r="E208" s="343" t="s">
        <v>854</v>
      </c>
      <c r="F208" s="344">
        <v>0</v>
      </c>
      <c r="G208" s="342"/>
      <c r="H208" s="345">
        <v>0</v>
      </c>
      <c r="I208" s="342"/>
      <c r="J208" s="345">
        <v>0</v>
      </c>
      <c r="K208" s="478"/>
    </row>
    <row r="209" spans="2:11">
      <c r="B209" s="351"/>
      <c r="C209" s="351"/>
      <c r="D209" s="342"/>
      <c r="E209" s="343"/>
      <c r="F209" s="344">
        <v>0</v>
      </c>
      <c r="G209" s="342"/>
      <c r="H209" s="345">
        <v>0</v>
      </c>
      <c r="I209" s="342"/>
      <c r="J209" s="345">
        <v>0</v>
      </c>
      <c r="K209" s="478"/>
    </row>
    <row r="210" spans="2:11">
      <c r="B210" s="351"/>
      <c r="C210" s="351"/>
      <c r="D210" s="342"/>
      <c r="E210" s="343"/>
      <c r="F210" s="344">
        <v>0</v>
      </c>
      <c r="G210" s="342"/>
      <c r="H210" s="345">
        <v>0</v>
      </c>
      <c r="I210" s="342"/>
      <c r="J210" s="345">
        <v>0</v>
      </c>
      <c r="K210" s="374"/>
    </row>
    <row r="211" spans="2:11">
      <c r="B211" s="351"/>
      <c r="C211" s="351"/>
      <c r="D211" s="342"/>
      <c r="E211" s="343"/>
      <c r="F211" s="344">
        <v>0</v>
      </c>
      <c r="G211" s="342"/>
      <c r="H211" s="345">
        <v>0</v>
      </c>
      <c r="I211" s="342"/>
      <c r="J211" s="345">
        <v>0</v>
      </c>
      <c r="K211" s="321"/>
    </row>
    <row r="212" spans="2:11" ht="17.25">
      <c r="B212" s="351"/>
      <c r="C212" s="351"/>
      <c r="D212" s="342"/>
      <c r="E212" s="343"/>
      <c r="F212" s="372">
        <v>0</v>
      </c>
      <c r="G212" s="342"/>
      <c r="H212" s="346">
        <v>0</v>
      </c>
      <c r="I212" s="342"/>
      <c r="J212" s="346">
        <v>0</v>
      </c>
      <c r="K212" s="321"/>
    </row>
    <row r="213" spans="2:11">
      <c r="B213" s="351"/>
      <c r="C213" s="351"/>
      <c r="D213" s="342"/>
      <c r="E213" s="343"/>
      <c r="F213" s="344">
        <f>SUM(F207:F212)</f>
        <v>60096000</v>
      </c>
      <c r="G213" s="342"/>
      <c r="H213" s="345">
        <f>SUM(H207:H212)</f>
        <v>0</v>
      </c>
      <c r="I213" s="342"/>
      <c r="J213" s="345">
        <f>SUM(J207:J212)</f>
        <v>700000</v>
      </c>
      <c r="K213" s="321"/>
    </row>
    <row r="214" spans="2:11" ht="5.0999999999999996" customHeight="1">
      <c r="B214" s="353"/>
      <c r="C214" s="353"/>
      <c r="D214" s="347"/>
      <c r="E214" s="348"/>
      <c r="F214" s="349"/>
      <c r="G214" s="347"/>
      <c r="H214" s="350"/>
      <c r="I214" s="347"/>
      <c r="J214" s="350"/>
      <c r="K214" s="323"/>
    </row>
    <row r="215" spans="2:11" ht="5.0999999999999996" customHeight="1">
      <c r="B215" s="371"/>
      <c r="C215" s="371"/>
      <c r="D215" s="337"/>
      <c r="E215" s="338"/>
      <c r="F215" s="339"/>
      <c r="G215" s="337"/>
      <c r="H215" s="340"/>
      <c r="I215" s="337"/>
      <c r="J215" s="340"/>
      <c r="K215" s="341"/>
    </row>
    <row r="216" spans="2:11">
      <c r="B216" s="351" t="s">
        <v>341</v>
      </c>
      <c r="C216" s="351" t="s">
        <v>560</v>
      </c>
      <c r="D216" s="342">
        <v>2017</v>
      </c>
      <c r="E216" s="343" t="s">
        <v>257</v>
      </c>
      <c r="F216" s="344">
        <v>50000000</v>
      </c>
      <c r="G216" s="342"/>
      <c r="H216" s="345">
        <v>0</v>
      </c>
      <c r="I216" s="569">
        <v>2022</v>
      </c>
      <c r="J216" s="570">
        <v>3230200</v>
      </c>
      <c r="K216" s="321"/>
    </row>
    <row r="217" spans="2:11">
      <c r="B217" s="351"/>
      <c r="C217" s="351"/>
      <c r="D217" s="342">
        <v>2018</v>
      </c>
      <c r="E217" s="343" t="s">
        <v>257</v>
      </c>
      <c r="F217" s="344">
        <v>62500000</v>
      </c>
      <c r="G217" s="342"/>
      <c r="H217" s="345">
        <v>0</v>
      </c>
      <c r="I217" s="574">
        <v>2023</v>
      </c>
      <c r="J217" s="575">
        <v>4288600</v>
      </c>
      <c r="K217" s="321"/>
    </row>
    <row r="218" spans="2:11">
      <c r="B218" s="351"/>
      <c r="C218" s="351"/>
      <c r="D218" s="342">
        <v>2025</v>
      </c>
      <c r="E218" s="343" t="s">
        <v>854</v>
      </c>
      <c r="F218" s="344">
        <v>165309600</v>
      </c>
      <c r="G218" s="342"/>
      <c r="H218" s="345">
        <v>0</v>
      </c>
      <c r="I218" s="342"/>
      <c r="J218" s="345">
        <v>0</v>
      </c>
      <c r="K218" s="321"/>
    </row>
    <row r="219" spans="2:11">
      <c r="B219" s="351"/>
      <c r="C219" s="351"/>
      <c r="D219" s="342"/>
      <c r="E219" s="343"/>
      <c r="F219" s="344">
        <v>0</v>
      </c>
      <c r="G219" s="342"/>
      <c r="H219" s="345">
        <v>0</v>
      </c>
      <c r="I219" s="342"/>
      <c r="J219" s="345">
        <v>0</v>
      </c>
      <c r="K219" s="321"/>
    </row>
    <row r="220" spans="2:11" ht="17.25">
      <c r="B220" s="351"/>
      <c r="C220" s="351"/>
      <c r="D220" s="342"/>
      <c r="E220" s="343"/>
      <c r="F220" s="372">
        <v>0</v>
      </c>
      <c r="G220" s="342"/>
      <c r="H220" s="346">
        <v>0</v>
      </c>
      <c r="I220" s="342"/>
      <c r="J220" s="346">
        <v>0</v>
      </c>
      <c r="K220" s="321"/>
    </row>
    <row r="221" spans="2:11">
      <c r="B221" s="351"/>
      <c r="C221" s="351"/>
      <c r="D221" s="342"/>
      <c r="E221" s="343"/>
      <c r="F221" s="344">
        <f>SUM(F216:F220)</f>
        <v>277809600</v>
      </c>
      <c r="G221" s="342"/>
      <c r="H221" s="345">
        <f>SUM(H216:H220)</f>
        <v>0</v>
      </c>
      <c r="I221" s="342"/>
      <c r="J221" s="345">
        <f>SUM(J216:J220)</f>
        <v>7518800</v>
      </c>
      <c r="K221" s="321"/>
    </row>
    <row r="222" spans="2:11">
      <c r="B222" s="353"/>
      <c r="C222" s="353"/>
      <c r="D222" s="347"/>
      <c r="E222" s="348"/>
      <c r="F222" s="349"/>
      <c r="G222" s="347"/>
      <c r="H222" s="350"/>
      <c r="I222" s="347"/>
      <c r="J222" s="350"/>
      <c r="K222" s="323"/>
    </row>
    <row r="223" spans="2:11" ht="20.100000000000001" customHeight="1">
      <c r="B223" s="482" t="s">
        <v>1104</v>
      </c>
      <c r="C223" s="483"/>
      <c r="D223" s="483"/>
      <c r="E223" s="483"/>
      <c r="F223" s="483"/>
      <c r="G223" s="483"/>
      <c r="H223" s="483"/>
      <c r="I223" s="483"/>
      <c r="J223" s="483"/>
      <c r="K223" s="484"/>
    </row>
    <row r="224" spans="2:11" ht="5.0999999999999996" customHeight="1">
      <c r="B224" s="371"/>
      <c r="C224" s="371"/>
      <c r="D224" s="337"/>
      <c r="E224" s="338"/>
      <c r="F224" s="339"/>
      <c r="G224" s="337"/>
      <c r="H224" s="340"/>
      <c r="I224" s="337"/>
      <c r="J224" s="340"/>
      <c r="K224" s="341"/>
    </row>
    <row r="225" spans="2:11">
      <c r="B225" s="351" t="s">
        <v>643</v>
      </c>
      <c r="C225" s="351" t="s">
        <v>561</v>
      </c>
      <c r="D225" s="342">
        <v>2018</v>
      </c>
      <c r="E225" s="343" t="s">
        <v>257</v>
      </c>
      <c r="F225" s="344">
        <v>150000000</v>
      </c>
      <c r="G225" s="342"/>
      <c r="H225" s="345">
        <v>0</v>
      </c>
      <c r="I225" s="563">
        <v>2021</v>
      </c>
      <c r="J225" s="564">
        <v>8100000</v>
      </c>
      <c r="K225" s="321"/>
    </row>
    <row r="226" spans="2:11">
      <c r="B226" s="351"/>
      <c r="C226" s="351"/>
      <c r="D226" s="342">
        <v>2021</v>
      </c>
      <c r="E226" s="343" t="s">
        <v>257</v>
      </c>
      <c r="F226" s="344">
        <v>110664000</v>
      </c>
      <c r="G226" s="342"/>
      <c r="H226" s="345">
        <v>0</v>
      </c>
      <c r="I226" s="569">
        <v>2022</v>
      </c>
      <c r="J226" s="570">
        <v>1199500</v>
      </c>
      <c r="K226" s="321"/>
    </row>
    <row r="227" spans="2:11">
      <c r="B227" s="351"/>
      <c r="C227" s="351"/>
      <c r="D227" s="342">
        <v>2025</v>
      </c>
      <c r="E227" s="343" t="s">
        <v>854</v>
      </c>
      <c r="F227" s="344">
        <v>157355400</v>
      </c>
      <c r="G227" s="342"/>
      <c r="H227" s="345">
        <v>0</v>
      </c>
      <c r="I227" s="342"/>
      <c r="J227" s="345">
        <v>0</v>
      </c>
      <c r="K227" s="321"/>
    </row>
    <row r="228" spans="2:11">
      <c r="B228" s="351"/>
      <c r="C228" s="351"/>
      <c r="D228" s="342"/>
      <c r="E228" s="343"/>
      <c r="F228" s="344">
        <v>0</v>
      </c>
      <c r="G228" s="342"/>
      <c r="H228" s="345">
        <v>0</v>
      </c>
      <c r="I228" s="342"/>
      <c r="J228" s="345">
        <v>0</v>
      </c>
      <c r="K228" s="321"/>
    </row>
    <row r="229" spans="2:11" ht="17.25">
      <c r="B229" s="351"/>
      <c r="C229" s="351"/>
      <c r="D229" s="342"/>
      <c r="E229" s="343"/>
      <c r="F229" s="372">
        <v>0</v>
      </c>
      <c r="G229" s="342"/>
      <c r="H229" s="346">
        <v>0</v>
      </c>
      <c r="I229" s="342"/>
      <c r="J229" s="346">
        <v>0</v>
      </c>
      <c r="K229" s="321"/>
    </row>
    <row r="230" spans="2:11">
      <c r="B230" s="351"/>
      <c r="C230" s="351"/>
      <c r="D230" s="342"/>
      <c r="E230" s="343"/>
      <c r="F230" s="344">
        <f>SUM(F225:F229)</f>
        <v>418019400</v>
      </c>
      <c r="G230" s="342"/>
      <c r="H230" s="344">
        <f>SUM(H225:H229)</f>
        <v>0</v>
      </c>
      <c r="I230" s="342"/>
      <c r="J230" s="344">
        <f>SUM(J225:J229)</f>
        <v>9299500</v>
      </c>
      <c r="K230" s="321"/>
    </row>
    <row r="231" spans="2:11">
      <c r="B231" s="353"/>
      <c r="C231" s="353"/>
      <c r="D231" s="347"/>
      <c r="E231" s="348"/>
      <c r="F231" s="349"/>
      <c r="G231" s="347"/>
      <c r="H231" s="350"/>
      <c r="I231" s="347"/>
      <c r="J231" s="350"/>
      <c r="K231" s="323"/>
    </row>
    <row r="232" spans="2:11" ht="5.0999999999999996" customHeight="1">
      <c r="B232" s="371"/>
      <c r="C232" s="371"/>
      <c r="D232" s="337"/>
      <c r="E232" s="338"/>
      <c r="F232" s="339"/>
      <c r="G232" s="337"/>
      <c r="H232" s="340"/>
      <c r="I232" s="337"/>
      <c r="J232" s="340"/>
      <c r="K232" s="341"/>
    </row>
    <row r="233" spans="2:11">
      <c r="B233" s="351" t="s">
        <v>345</v>
      </c>
      <c r="C233" s="351" t="s">
        <v>562</v>
      </c>
      <c r="D233" s="342">
        <v>2017</v>
      </c>
      <c r="E233" s="343" t="s">
        <v>257</v>
      </c>
      <c r="F233" s="344">
        <v>64500000</v>
      </c>
      <c r="G233" s="342"/>
      <c r="H233" s="345">
        <v>0</v>
      </c>
      <c r="I233" s="342">
        <v>2918</v>
      </c>
      <c r="J233" s="345">
        <v>8000000</v>
      </c>
      <c r="K233" s="321"/>
    </row>
    <row r="234" spans="2:11">
      <c r="B234" s="351"/>
      <c r="C234" s="351"/>
      <c r="D234" s="342">
        <v>2018</v>
      </c>
      <c r="E234" s="343" t="s">
        <v>257</v>
      </c>
      <c r="F234" s="344">
        <v>71000000</v>
      </c>
      <c r="G234" s="342"/>
      <c r="H234" s="345">
        <v>0</v>
      </c>
      <c r="I234" s="569">
        <v>2022</v>
      </c>
      <c r="J234" s="570">
        <v>1180000</v>
      </c>
      <c r="K234" s="321"/>
    </row>
    <row r="235" spans="2:11">
      <c r="B235" s="351"/>
      <c r="C235" s="351"/>
      <c r="D235" s="342">
        <v>2025</v>
      </c>
      <c r="E235" s="343" t="s">
        <v>854</v>
      </c>
      <c r="F235" s="344">
        <v>172563000</v>
      </c>
      <c r="G235" s="342"/>
      <c r="H235" s="345">
        <v>0</v>
      </c>
      <c r="I235" s="342"/>
      <c r="J235" s="345">
        <v>0</v>
      </c>
      <c r="K235" s="321"/>
    </row>
    <row r="236" spans="2:11">
      <c r="B236" s="351"/>
      <c r="C236" s="351"/>
      <c r="D236" s="342"/>
      <c r="E236" s="343"/>
      <c r="F236" s="344">
        <v>0</v>
      </c>
      <c r="G236" s="342"/>
      <c r="H236" s="345">
        <v>0</v>
      </c>
      <c r="I236" s="342"/>
      <c r="J236" s="345">
        <v>0</v>
      </c>
      <c r="K236" s="321"/>
    </row>
    <row r="237" spans="2:11">
      <c r="B237" s="351"/>
      <c r="C237" s="351"/>
      <c r="D237" s="342"/>
      <c r="E237" s="343"/>
      <c r="F237" s="344">
        <v>0</v>
      </c>
      <c r="G237" s="342"/>
      <c r="H237" s="345">
        <v>0</v>
      </c>
      <c r="I237" s="342"/>
      <c r="J237" s="345">
        <v>0</v>
      </c>
      <c r="K237" s="321"/>
    </row>
    <row r="238" spans="2:11" ht="17.25">
      <c r="B238" s="351"/>
      <c r="C238" s="351"/>
      <c r="D238" s="342"/>
      <c r="E238" s="343"/>
      <c r="F238" s="372">
        <v>0</v>
      </c>
      <c r="G238" s="342"/>
      <c r="H238" s="372">
        <v>0</v>
      </c>
      <c r="I238" s="342"/>
      <c r="J238" s="372">
        <v>0</v>
      </c>
      <c r="K238" s="321"/>
    </row>
    <row r="239" spans="2:11">
      <c r="B239" s="351"/>
      <c r="C239" s="351"/>
      <c r="D239" s="342"/>
      <c r="E239" s="343"/>
      <c r="F239" s="344">
        <f>SUM(F233:F238)</f>
        <v>308063000</v>
      </c>
      <c r="G239" s="342"/>
      <c r="H239" s="344">
        <f>SUM(H233:H238)</f>
        <v>0</v>
      </c>
      <c r="I239" s="342"/>
      <c r="J239" s="344">
        <f>SUM(J233:J238)</f>
        <v>9180000</v>
      </c>
      <c r="K239" s="321"/>
    </row>
    <row r="240" spans="2:11">
      <c r="B240" s="353"/>
      <c r="C240" s="353"/>
      <c r="D240" s="347"/>
      <c r="E240" s="348"/>
      <c r="F240" s="349"/>
      <c r="G240" s="347"/>
      <c r="H240" s="350"/>
      <c r="I240" s="347"/>
      <c r="J240" s="350"/>
      <c r="K240" s="323"/>
    </row>
    <row r="241" spans="2:11" ht="5.0999999999999996" customHeight="1">
      <c r="B241" s="371"/>
      <c r="C241" s="371"/>
      <c r="D241" s="337"/>
      <c r="E241" s="338"/>
      <c r="F241" s="339"/>
      <c r="G241" s="337"/>
      <c r="H241" s="340"/>
      <c r="I241" s="337"/>
      <c r="J241" s="340"/>
      <c r="K241" s="341"/>
    </row>
    <row r="242" spans="2:11">
      <c r="B242" s="351" t="s">
        <v>347</v>
      </c>
      <c r="C242" s="351" t="s">
        <v>563</v>
      </c>
      <c r="D242" s="342">
        <v>2019</v>
      </c>
      <c r="E242" s="343" t="s">
        <v>257</v>
      </c>
      <c r="F242" s="344">
        <v>100000000</v>
      </c>
      <c r="G242" s="342"/>
      <c r="H242" s="345">
        <v>0</v>
      </c>
      <c r="I242" s="342">
        <v>2020</v>
      </c>
      <c r="J242" s="345">
        <v>1360247</v>
      </c>
      <c r="K242" s="321"/>
    </row>
    <row r="243" spans="2:11">
      <c r="B243" s="351"/>
      <c r="C243" s="351"/>
      <c r="D243" s="342">
        <v>2025</v>
      </c>
      <c r="E243" s="343" t="s">
        <v>854</v>
      </c>
      <c r="F243" s="344">
        <v>155520600</v>
      </c>
      <c r="G243" s="342"/>
      <c r="H243" s="345">
        <v>0</v>
      </c>
      <c r="I243" s="569">
        <v>2022</v>
      </c>
      <c r="J243" s="570">
        <v>1584197</v>
      </c>
      <c r="K243" s="321"/>
    </row>
    <row r="244" spans="2:11">
      <c r="B244" s="351"/>
      <c r="C244" s="351"/>
      <c r="D244" s="342"/>
      <c r="E244" s="343"/>
      <c r="F244" s="344">
        <v>0</v>
      </c>
      <c r="G244" s="342"/>
      <c r="H244" s="345">
        <v>0</v>
      </c>
      <c r="I244" s="342"/>
      <c r="J244" s="345">
        <v>0</v>
      </c>
      <c r="K244" s="321"/>
    </row>
    <row r="245" spans="2:11">
      <c r="B245" s="351"/>
      <c r="C245" s="351"/>
      <c r="D245" s="342"/>
      <c r="E245" s="343"/>
      <c r="F245" s="344">
        <v>0</v>
      </c>
      <c r="G245" s="342"/>
      <c r="H245" s="345">
        <v>0</v>
      </c>
      <c r="I245" s="342"/>
      <c r="J245" s="345">
        <v>0</v>
      </c>
      <c r="K245" s="321"/>
    </row>
    <row r="246" spans="2:11" ht="17.25">
      <c r="B246" s="351"/>
      <c r="C246" s="351"/>
      <c r="D246" s="342"/>
      <c r="E246" s="343"/>
      <c r="F246" s="372">
        <v>0</v>
      </c>
      <c r="G246" s="342"/>
      <c r="H246" s="372">
        <v>0</v>
      </c>
      <c r="I246" s="342"/>
      <c r="J246" s="372">
        <v>0</v>
      </c>
      <c r="K246" s="321"/>
    </row>
    <row r="247" spans="2:11">
      <c r="B247" s="351"/>
      <c r="C247" s="351"/>
      <c r="D247" s="342"/>
      <c r="E247" s="343"/>
      <c r="F247" s="344">
        <f>SUM(F242:F246)</f>
        <v>255520600</v>
      </c>
      <c r="G247" s="342"/>
      <c r="H247" s="344">
        <f>SUM(H242:H246)</f>
        <v>0</v>
      </c>
      <c r="I247" s="342"/>
      <c r="J247" s="344">
        <f>SUM(J242:J246)</f>
        <v>2944444</v>
      </c>
      <c r="K247" s="321"/>
    </row>
    <row r="248" spans="2:11">
      <c r="B248" s="353"/>
      <c r="C248" s="353"/>
      <c r="D248" s="347"/>
      <c r="E248" s="348"/>
      <c r="F248" s="349"/>
      <c r="G248" s="347"/>
      <c r="H248" s="350"/>
      <c r="I248" s="347"/>
      <c r="J248" s="350"/>
      <c r="K248" s="323"/>
    </row>
    <row r="249" spans="2:11" ht="5.0999999999999996" customHeight="1">
      <c r="B249" s="371"/>
      <c r="C249" s="371"/>
      <c r="D249" s="337"/>
      <c r="E249" s="338"/>
      <c r="F249" s="339"/>
      <c r="G249" s="337"/>
      <c r="H249" s="340"/>
      <c r="I249" s="337"/>
      <c r="J249" s="340"/>
      <c r="K249" s="341"/>
    </row>
    <row r="250" spans="2:11">
      <c r="B250" s="351" t="s">
        <v>520</v>
      </c>
      <c r="C250" s="351" t="s">
        <v>564</v>
      </c>
      <c r="D250" s="342">
        <v>2018</v>
      </c>
      <c r="E250" s="343" t="s">
        <v>257</v>
      </c>
      <c r="F250" s="344">
        <v>79000000</v>
      </c>
      <c r="G250" s="342"/>
      <c r="H250" s="345">
        <v>0</v>
      </c>
      <c r="I250" s="569">
        <v>2022</v>
      </c>
      <c r="J250" s="570">
        <v>1275587</v>
      </c>
      <c r="K250" s="321"/>
    </row>
    <row r="251" spans="2:11">
      <c r="B251" s="351"/>
      <c r="C251" s="351"/>
      <c r="D251" s="342">
        <v>2025</v>
      </c>
      <c r="E251" s="343" t="s">
        <v>854</v>
      </c>
      <c r="F251" s="344">
        <v>133212400</v>
      </c>
      <c r="G251" s="342"/>
      <c r="H251" s="345">
        <v>0</v>
      </c>
      <c r="I251" s="342"/>
      <c r="J251" s="345">
        <v>0</v>
      </c>
      <c r="K251" s="321"/>
    </row>
    <row r="252" spans="2:11">
      <c r="B252" s="351"/>
      <c r="C252" s="351"/>
      <c r="D252" s="342"/>
      <c r="E252" s="343"/>
      <c r="F252" s="344">
        <v>0</v>
      </c>
      <c r="G252" s="342"/>
      <c r="H252" s="344">
        <v>0</v>
      </c>
      <c r="I252" s="342"/>
      <c r="J252" s="344">
        <v>0</v>
      </c>
      <c r="K252" s="321"/>
    </row>
    <row r="253" spans="2:11">
      <c r="B253" s="351"/>
      <c r="C253" s="351"/>
      <c r="D253" s="342"/>
      <c r="E253" s="343"/>
      <c r="F253" s="344">
        <v>0</v>
      </c>
      <c r="G253" s="342"/>
      <c r="H253" s="344">
        <v>0</v>
      </c>
      <c r="I253" s="342"/>
      <c r="J253" s="344">
        <v>0</v>
      </c>
      <c r="K253" s="321"/>
    </row>
    <row r="254" spans="2:11" ht="17.25">
      <c r="B254" s="351"/>
      <c r="C254" s="351"/>
      <c r="D254" s="342"/>
      <c r="E254" s="343"/>
      <c r="F254" s="372">
        <v>0</v>
      </c>
      <c r="G254" s="342"/>
      <c r="H254" s="372">
        <v>0</v>
      </c>
      <c r="I254" s="342"/>
      <c r="J254" s="372">
        <v>0</v>
      </c>
      <c r="K254" s="321"/>
    </row>
    <row r="255" spans="2:11">
      <c r="B255" s="351"/>
      <c r="C255" s="351"/>
      <c r="D255" s="342"/>
      <c r="E255" s="343"/>
      <c r="F255" s="344">
        <f>SUM(F250:F254)</f>
        <v>212212400</v>
      </c>
      <c r="G255" s="342"/>
      <c r="H255" s="344">
        <f>SUM(H250:H254)</f>
        <v>0</v>
      </c>
      <c r="I255" s="342"/>
      <c r="J255" s="344">
        <f>SUM(J250:J254)</f>
        <v>1275587</v>
      </c>
      <c r="K255" s="321"/>
    </row>
    <row r="256" spans="2:11" ht="9.9499999999999993" customHeight="1">
      <c r="B256" s="353"/>
      <c r="C256" s="353"/>
      <c r="D256" s="347"/>
      <c r="E256" s="348"/>
      <c r="F256" s="349"/>
      <c r="G256" s="347"/>
      <c r="H256" s="350"/>
      <c r="I256" s="347"/>
      <c r="J256" s="350"/>
      <c r="K256" s="323"/>
    </row>
    <row r="257" spans="2:11" ht="5.0999999999999996" customHeight="1">
      <c r="B257" s="371"/>
      <c r="C257" s="371"/>
      <c r="D257" s="337"/>
      <c r="E257" s="338"/>
      <c r="F257" s="339"/>
      <c r="G257" s="337"/>
      <c r="H257" s="340"/>
      <c r="I257" s="337"/>
      <c r="J257" s="340"/>
      <c r="K257" s="341"/>
    </row>
    <row r="258" spans="2:11">
      <c r="B258" s="351" t="s">
        <v>518</v>
      </c>
      <c r="C258" s="351" t="s">
        <v>565</v>
      </c>
      <c r="D258" s="342">
        <v>2017</v>
      </c>
      <c r="E258" s="343" t="s">
        <v>257</v>
      </c>
      <c r="F258" s="344">
        <v>50000000</v>
      </c>
      <c r="G258" s="342"/>
      <c r="H258" s="345">
        <v>0</v>
      </c>
      <c r="I258" s="342">
        <v>2020</v>
      </c>
      <c r="J258" s="345">
        <v>4000000</v>
      </c>
      <c r="K258" s="321"/>
    </row>
    <row r="259" spans="2:11">
      <c r="B259" s="351"/>
      <c r="C259" s="351"/>
      <c r="D259" s="342">
        <v>2019</v>
      </c>
      <c r="E259" s="343" t="s">
        <v>257</v>
      </c>
      <c r="F259" s="344">
        <v>50000000</v>
      </c>
      <c r="G259" s="342"/>
      <c r="H259" s="345">
        <v>0</v>
      </c>
      <c r="I259" s="569">
        <v>2022</v>
      </c>
      <c r="J259" s="570">
        <v>7000000</v>
      </c>
      <c r="K259" s="321"/>
    </row>
    <row r="260" spans="2:11">
      <c r="B260" s="351"/>
      <c r="C260" s="351"/>
      <c r="D260" s="342">
        <v>2020</v>
      </c>
      <c r="E260" s="343"/>
      <c r="F260" s="344">
        <v>50000000</v>
      </c>
      <c r="G260" s="342"/>
      <c r="H260" s="345">
        <v>0</v>
      </c>
      <c r="I260" s="574">
        <v>2023</v>
      </c>
      <c r="J260" s="575">
        <v>7500000</v>
      </c>
      <c r="K260" s="321"/>
    </row>
    <row r="261" spans="2:11">
      <c r="B261" s="351"/>
      <c r="C261" s="351"/>
      <c r="D261" s="342">
        <v>2025</v>
      </c>
      <c r="E261" s="343" t="s">
        <v>854</v>
      </c>
      <c r="F261" s="344">
        <v>159990600</v>
      </c>
      <c r="G261" s="342"/>
      <c r="H261" s="345">
        <v>0</v>
      </c>
      <c r="I261" s="342"/>
      <c r="J261" s="345">
        <v>0</v>
      </c>
      <c r="K261" s="321"/>
    </row>
    <row r="262" spans="2:11" ht="17.25">
      <c r="B262" s="351"/>
      <c r="C262" s="351"/>
      <c r="D262" s="342"/>
      <c r="E262" s="343"/>
      <c r="F262" s="372">
        <v>0</v>
      </c>
      <c r="G262" s="342"/>
      <c r="H262" s="372">
        <v>0</v>
      </c>
      <c r="I262" s="342"/>
      <c r="J262" s="372">
        <v>0</v>
      </c>
      <c r="K262" s="321"/>
    </row>
    <row r="263" spans="2:11" ht="17.25">
      <c r="B263" s="351"/>
      <c r="C263" s="351"/>
      <c r="D263" s="342"/>
      <c r="E263" s="343"/>
      <c r="F263" s="372">
        <v>0</v>
      </c>
      <c r="G263" s="342"/>
      <c r="H263" s="372">
        <v>0</v>
      </c>
      <c r="I263" s="342"/>
      <c r="J263" s="372">
        <v>0</v>
      </c>
      <c r="K263" s="321"/>
    </row>
    <row r="264" spans="2:11">
      <c r="B264" s="351"/>
      <c r="C264" s="351"/>
      <c r="D264" s="342"/>
      <c r="E264" s="343"/>
      <c r="F264" s="344">
        <f>SUM(F258:F263)</f>
        <v>309990600</v>
      </c>
      <c r="G264" s="342"/>
      <c r="H264" s="344">
        <f>SUM(H258:H263)</f>
        <v>0</v>
      </c>
      <c r="I264" s="342"/>
      <c r="J264" s="344">
        <f>SUM(J258:J263)</f>
        <v>18500000</v>
      </c>
      <c r="K264" s="321"/>
    </row>
    <row r="265" spans="2:11" ht="5.0999999999999996" customHeight="1">
      <c r="B265" s="353"/>
      <c r="C265" s="353"/>
      <c r="D265" s="347"/>
      <c r="E265" s="348"/>
      <c r="F265" s="349"/>
      <c r="G265" s="347"/>
      <c r="H265" s="350"/>
      <c r="I265" s="347"/>
      <c r="J265" s="350"/>
      <c r="K265" s="323"/>
    </row>
    <row r="266" spans="2:11" ht="20.100000000000001" customHeight="1">
      <c r="B266" s="482" t="s">
        <v>1104</v>
      </c>
      <c r="C266" s="483"/>
      <c r="D266" s="483"/>
      <c r="E266" s="483"/>
      <c r="F266" s="483"/>
      <c r="G266" s="483"/>
      <c r="H266" s="483"/>
      <c r="I266" s="483"/>
      <c r="J266" s="483"/>
      <c r="K266" s="484"/>
    </row>
    <row r="267" spans="2:11" ht="5.0999999999999996" customHeight="1">
      <c r="B267" s="371"/>
      <c r="C267" s="371"/>
      <c r="D267" s="337"/>
      <c r="E267" s="338"/>
      <c r="F267" s="339"/>
      <c r="G267" s="337"/>
      <c r="H267" s="340"/>
      <c r="I267" s="337"/>
      <c r="J267" s="340"/>
      <c r="K267" s="341"/>
    </row>
    <row r="268" spans="2:11">
      <c r="B268" s="351" t="s">
        <v>519</v>
      </c>
      <c r="C268" s="351" t="s">
        <v>566</v>
      </c>
      <c r="D268" s="342">
        <v>2017</v>
      </c>
      <c r="E268" s="343" t="s">
        <v>257</v>
      </c>
      <c r="F268" s="344">
        <v>65806702</v>
      </c>
      <c r="G268" s="342"/>
      <c r="H268" s="345">
        <v>0</v>
      </c>
      <c r="I268" s="342"/>
      <c r="J268" s="345">
        <v>0</v>
      </c>
      <c r="K268" s="321"/>
    </row>
    <row r="269" spans="2:11">
      <c r="B269" s="351"/>
      <c r="C269" s="351"/>
      <c r="D269" s="342">
        <v>2018</v>
      </c>
      <c r="E269" s="343" t="s">
        <v>257</v>
      </c>
      <c r="F269" s="344">
        <v>72927500</v>
      </c>
      <c r="G269" s="342"/>
      <c r="H269" s="345">
        <v>0</v>
      </c>
      <c r="I269" s="342"/>
      <c r="J269" s="345">
        <v>0</v>
      </c>
      <c r="K269" s="321"/>
    </row>
    <row r="270" spans="2:11">
      <c r="B270" s="351"/>
      <c r="C270" s="351"/>
      <c r="D270" s="342">
        <v>2025</v>
      </c>
      <c r="E270" s="343" t="s">
        <v>854</v>
      </c>
      <c r="F270" s="344">
        <v>139816000</v>
      </c>
      <c r="G270" s="342"/>
      <c r="H270" s="345">
        <v>0</v>
      </c>
      <c r="I270" s="342"/>
      <c r="J270" s="345">
        <v>0</v>
      </c>
      <c r="K270" s="321"/>
    </row>
    <row r="271" spans="2:11">
      <c r="B271" s="351"/>
      <c r="C271" s="351"/>
      <c r="D271" s="342"/>
      <c r="E271" s="343"/>
      <c r="F271" s="344">
        <v>0</v>
      </c>
      <c r="G271" s="342"/>
      <c r="H271" s="345">
        <v>0</v>
      </c>
      <c r="I271" s="342"/>
      <c r="J271" s="345">
        <v>0</v>
      </c>
      <c r="K271" s="321"/>
    </row>
    <row r="272" spans="2:11" ht="17.25">
      <c r="B272" s="351"/>
      <c r="C272" s="351"/>
      <c r="D272" s="342"/>
      <c r="E272" s="343"/>
      <c r="F272" s="372">
        <v>0</v>
      </c>
      <c r="G272" s="342"/>
      <c r="H272" s="372">
        <v>0</v>
      </c>
      <c r="I272" s="342"/>
      <c r="J272" s="372">
        <v>0</v>
      </c>
      <c r="K272" s="321"/>
    </row>
    <row r="273" spans="2:11">
      <c r="B273" s="351"/>
      <c r="C273" s="351"/>
      <c r="D273" s="342"/>
      <c r="E273" s="343"/>
      <c r="F273" s="344">
        <f>SUM(F268:F272)</f>
        <v>278550202</v>
      </c>
      <c r="G273" s="342"/>
      <c r="H273" s="344">
        <f>SUM(H268:H272)</f>
        <v>0</v>
      </c>
      <c r="I273" s="342"/>
      <c r="J273" s="344">
        <f>SUM(J268:J272)</f>
        <v>0</v>
      </c>
      <c r="K273" s="321"/>
    </row>
    <row r="274" spans="2:11">
      <c r="B274" s="353"/>
      <c r="C274" s="353"/>
      <c r="D274" s="347"/>
      <c r="E274" s="348"/>
      <c r="F274" s="349"/>
      <c r="G274" s="347"/>
      <c r="H274" s="350"/>
      <c r="I274" s="347"/>
      <c r="J274" s="350"/>
      <c r="K274" s="323"/>
    </row>
    <row r="275" spans="2:11" ht="5.0999999999999996" customHeight="1">
      <c r="B275" s="371"/>
      <c r="C275" s="371"/>
      <c r="D275" s="337"/>
      <c r="E275" s="338"/>
      <c r="F275" s="339"/>
      <c r="G275" s="337"/>
      <c r="H275" s="340"/>
      <c r="I275" s="337"/>
      <c r="J275" s="340"/>
      <c r="K275" s="341"/>
    </row>
    <row r="276" spans="2:11">
      <c r="B276" s="351" t="s">
        <v>355</v>
      </c>
      <c r="C276" s="351" t="s">
        <v>567</v>
      </c>
      <c r="D276" s="342">
        <v>2018</v>
      </c>
      <c r="E276" s="343" t="s">
        <v>257</v>
      </c>
      <c r="F276" s="344">
        <v>50000000</v>
      </c>
      <c r="G276" s="342"/>
      <c r="H276" s="345">
        <v>0</v>
      </c>
      <c r="I276" s="569">
        <v>2022</v>
      </c>
      <c r="J276" s="570">
        <v>2440485</v>
      </c>
      <c r="K276" s="321"/>
    </row>
    <row r="277" spans="2:11">
      <c r="B277" s="351"/>
      <c r="C277" s="351"/>
      <c r="D277" s="342">
        <v>2021</v>
      </c>
      <c r="E277" s="343" t="s">
        <v>257</v>
      </c>
      <c r="F277" s="344">
        <v>110664000</v>
      </c>
      <c r="G277" s="342"/>
      <c r="H277" s="345">
        <v>0</v>
      </c>
      <c r="I277" s="574">
        <v>2023</v>
      </c>
      <c r="J277" s="575">
        <v>223785</v>
      </c>
      <c r="K277" s="321"/>
    </row>
    <row r="278" spans="2:11">
      <c r="B278" s="351"/>
      <c r="C278" s="351"/>
      <c r="D278" s="342">
        <v>2025</v>
      </c>
      <c r="E278" s="343" t="s">
        <v>854</v>
      </c>
      <c r="F278" s="344">
        <v>211177800</v>
      </c>
      <c r="G278" s="342"/>
      <c r="H278" s="345">
        <v>0</v>
      </c>
      <c r="I278" s="342"/>
      <c r="J278" s="345">
        <v>0</v>
      </c>
      <c r="K278" s="321"/>
    </row>
    <row r="279" spans="2:11">
      <c r="B279" s="351"/>
      <c r="C279" s="351"/>
      <c r="D279" s="342"/>
      <c r="E279" s="343"/>
      <c r="F279" s="344">
        <v>0</v>
      </c>
      <c r="G279" s="342"/>
      <c r="H279" s="345">
        <v>0</v>
      </c>
      <c r="I279" s="342"/>
      <c r="J279" s="345">
        <v>0</v>
      </c>
      <c r="K279" s="321"/>
    </row>
    <row r="280" spans="2:11" ht="17.25">
      <c r="B280" s="351"/>
      <c r="C280" s="351"/>
      <c r="D280" s="342"/>
      <c r="E280" s="343"/>
      <c r="F280" s="372">
        <v>0</v>
      </c>
      <c r="G280" s="342"/>
      <c r="H280" s="372">
        <v>0</v>
      </c>
      <c r="I280" s="342"/>
      <c r="J280" s="372">
        <v>0</v>
      </c>
      <c r="K280" s="321"/>
    </row>
    <row r="281" spans="2:11">
      <c r="B281" s="351"/>
      <c r="C281" s="351"/>
      <c r="D281" s="342"/>
      <c r="E281" s="343"/>
      <c r="F281" s="344">
        <f>SUM(F276:F280)</f>
        <v>371841800</v>
      </c>
      <c r="G281" s="342"/>
      <c r="H281" s="344">
        <f>SUM(H276:H280)</f>
        <v>0</v>
      </c>
      <c r="I281" s="342"/>
      <c r="J281" s="344">
        <f>SUM(J276:J280)</f>
        <v>2664270</v>
      </c>
      <c r="K281" s="321"/>
    </row>
    <row r="282" spans="2:11">
      <c r="B282" s="353"/>
      <c r="C282" s="353"/>
      <c r="D282" s="347"/>
      <c r="E282" s="348"/>
      <c r="F282" s="349"/>
      <c r="G282" s="347"/>
      <c r="H282" s="350"/>
      <c r="I282" s="347"/>
      <c r="J282" s="350"/>
      <c r="K282" s="323"/>
    </row>
    <row r="283" spans="2:11" ht="5.0999999999999996" customHeight="1">
      <c r="B283" s="352"/>
      <c r="C283" s="371"/>
      <c r="D283" s="337"/>
      <c r="E283" s="338"/>
      <c r="F283" s="339"/>
      <c r="G283" s="337"/>
      <c r="H283" s="340"/>
      <c r="I283" s="337"/>
      <c r="J283" s="340"/>
      <c r="K283" s="341"/>
    </row>
    <row r="284" spans="2:11">
      <c r="B284" s="352" t="s">
        <v>357</v>
      </c>
      <c r="C284" s="351" t="s">
        <v>568</v>
      </c>
      <c r="D284" s="342">
        <v>2017</v>
      </c>
      <c r="E284" s="343" t="s">
        <v>257</v>
      </c>
      <c r="F284" s="344">
        <v>72352000</v>
      </c>
      <c r="G284" s="342"/>
      <c r="H284" s="345">
        <v>0</v>
      </c>
      <c r="I284" s="342"/>
      <c r="J284" s="345">
        <v>0</v>
      </c>
      <c r="K284" s="321"/>
    </row>
    <row r="285" spans="2:11">
      <c r="B285" s="352"/>
      <c r="C285" s="351"/>
      <c r="D285" s="342">
        <v>2025</v>
      </c>
      <c r="E285" s="343" t="s">
        <v>854</v>
      </c>
      <c r="F285" s="344">
        <v>139999000</v>
      </c>
      <c r="G285" s="342"/>
      <c r="H285" s="345">
        <v>0</v>
      </c>
      <c r="I285" s="342"/>
      <c r="J285" s="345">
        <v>0</v>
      </c>
      <c r="K285" s="321"/>
    </row>
    <row r="286" spans="2:11">
      <c r="B286" s="352"/>
      <c r="C286" s="351"/>
      <c r="D286" s="342"/>
      <c r="E286" s="343"/>
      <c r="F286" s="344">
        <v>0</v>
      </c>
      <c r="G286" s="342"/>
      <c r="H286" s="344">
        <v>0</v>
      </c>
      <c r="I286" s="342"/>
      <c r="J286" s="344">
        <v>0</v>
      </c>
      <c r="K286" s="321"/>
    </row>
    <row r="287" spans="2:11">
      <c r="B287" s="352"/>
      <c r="C287" s="351"/>
      <c r="D287" s="342"/>
      <c r="E287" s="343"/>
      <c r="F287" s="344">
        <v>0</v>
      </c>
      <c r="G287" s="342"/>
      <c r="H287" s="344">
        <v>0</v>
      </c>
      <c r="I287" s="342"/>
      <c r="J287" s="344">
        <v>0</v>
      </c>
      <c r="K287" s="321"/>
    </row>
    <row r="288" spans="2:11" ht="17.25">
      <c r="B288" s="352"/>
      <c r="C288" s="351"/>
      <c r="D288" s="342"/>
      <c r="E288" s="343"/>
      <c r="F288" s="372">
        <v>0</v>
      </c>
      <c r="G288" s="342"/>
      <c r="H288" s="372">
        <v>0</v>
      </c>
      <c r="I288" s="342"/>
      <c r="J288" s="372">
        <v>0</v>
      </c>
      <c r="K288" s="321"/>
    </row>
    <row r="289" spans="2:11">
      <c r="B289" s="352"/>
      <c r="C289" s="351"/>
      <c r="D289" s="342"/>
      <c r="E289" s="343"/>
      <c r="F289" s="344">
        <f>SUM(F284:F288)</f>
        <v>212351000</v>
      </c>
      <c r="G289" s="342"/>
      <c r="H289" s="344">
        <f>SUM(H284:H288)</f>
        <v>0</v>
      </c>
      <c r="I289" s="342"/>
      <c r="J289" s="344">
        <f>SUM(J284:J288)</f>
        <v>0</v>
      </c>
      <c r="K289" s="321"/>
    </row>
    <row r="290" spans="2:11">
      <c r="B290" s="352"/>
      <c r="C290" s="351"/>
      <c r="D290" s="342"/>
      <c r="E290" s="343"/>
      <c r="F290" s="344"/>
      <c r="G290" s="342"/>
      <c r="H290" s="345"/>
      <c r="I290" s="342"/>
      <c r="J290" s="345"/>
      <c r="K290" s="321"/>
    </row>
    <row r="291" spans="2:11" ht="20.100000000000001" customHeight="1">
      <c r="B291" s="485" t="s">
        <v>1106</v>
      </c>
      <c r="C291" s="486"/>
      <c r="D291" s="486"/>
      <c r="E291" s="486"/>
      <c r="F291" s="486"/>
      <c r="G291" s="486"/>
      <c r="H291" s="486"/>
      <c r="I291" s="486"/>
      <c r="J291" s="486"/>
      <c r="K291" s="487"/>
    </row>
    <row r="292" spans="2:11" ht="5.0999999999999996" customHeight="1">
      <c r="B292" s="371"/>
      <c r="C292" s="371"/>
      <c r="D292" s="337"/>
      <c r="E292" s="338"/>
      <c r="F292" s="339"/>
      <c r="G292" s="337"/>
      <c r="H292" s="340"/>
      <c r="I292" s="337"/>
      <c r="J292" s="340"/>
      <c r="K292" s="341"/>
    </row>
    <row r="293" spans="2:11">
      <c r="B293" s="351" t="s">
        <v>359</v>
      </c>
      <c r="C293" s="351" t="s">
        <v>569</v>
      </c>
      <c r="D293" s="342">
        <v>2018</v>
      </c>
      <c r="E293" s="343" t="s">
        <v>257</v>
      </c>
      <c r="F293" s="344">
        <v>50000000</v>
      </c>
      <c r="G293" s="342"/>
      <c r="H293" s="345">
        <v>0</v>
      </c>
      <c r="I293" s="342"/>
      <c r="J293" s="345">
        <v>0</v>
      </c>
      <c r="K293" s="478" t="s">
        <v>1099</v>
      </c>
    </row>
    <row r="294" spans="2:11">
      <c r="B294" s="351"/>
      <c r="C294" s="351"/>
      <c r="D294" s="342">
        <v>2025</v>
      </c>
      <c r="E294" s="343" t="s">
        <v>854</v>
      </c>
      <c r="F294" s="344">
        <v>0</v>
      </c>
      <c r="G294" s="342"/>
      <c r="H294" s="345">
        <v>0</v>
      </c>
      <c r="I294" s="342"/>
      <c r="J294" s="345">
        <v>0</v>
      </c>
      <c r="K294" s="478"/>
    </row>
    <row r="295" spans="2:11">
      <c r="B295" s="351"/>
      <c r="C295" s="351"/>
      <c r="D295" s="342"/>
      <c r="E295" s="343"/>
      <c r="F295" s="344">
        <v>0</v>
      </c>
      <c r="G295" s="342"/>
      <c r="H295" s="345">
        <v>0</v>
      </c>
      <c r="I295" s="342"/>
      <c r="J295" s="345">
        <v>0</v>
      </c>
      <c r="K295" s="478"/>
    </row>
    <row r="296" spans="2:11" ht="17.25">
      <c r="B296" s="351"/>
      <c r="C296" s="351"/>
      <c r="D296" s="342"/>
      <c r="E296" s="343"/>
      <c r="F296" s="372">
        <v>0</v>
      </c>
      <c r="G296" s="342"/>
      <c r="H296" s="346">
        <v>0</v>
      </c>
      <c r="I296" s="342"/>
      <c r="J296" s="346">
        <v>0</v>
      </c>
      <c r="K296" s="321"/>
    </row>
    <row r="297" spans="2:11">
      <c r="B297" s="351"/>
      <c r="C297" s="351"/>
      <c r="D297" s="342"/>
      <c r="E297" s="343"/>
      <c r="F297" s="344">
        <f>SUM(F293:F296)</f>
        <v>50000000</v>
      </c>
      <c r="G297" s="342"/>
      <c r="H297" s="345">
        <f>SUM(H293:H296)</f>
        <v>0</v>
      </c>
      <c r="I297" s="342"/>
      <c r="J297" s="345">
        <f>SUM(J293:J296)</f>
        <v>0</v>
      </c>
      <c r="K297" s="321"/>
    </row>
    <row r="298" spans="2:11" ht="9.9499999999999993" customHeight="1">
      <c r="B298" s="353"/>
      <c r="C298" s="353"/>
      <c r="D298" s="347"/>
      <c r="E298" s="348"/>
      <c r="F298" s="349"/>
      <c r="G298" s="347"/>
      <c r="H298" s="350"/>
      <c r="I298" s="347"/>
      <c r="J298" s="350"/>
      <c r="K298" s="323"/>
    </row>
    <row r="299" spans="2:11" ht="5.0999999999999996" customHeight="1">
      <c r="B299" s="351"/>
      <c r="C299" s="351"/>
      <c r="D299" s="342"/>
      <c r="E299" s="343"/>
      <c r="F299" s="344"/>
      <c r="G299" s="342"/>
      <c r="H299" s="345"/>
      <c r="I299" s="342"/>
      <c r="J299" s="345"/>
      <c r="K299" s="321"/>
    </row>
    <row r="300" spans="2:11">
      <c r="B300" s="351" t="s">
        <v>361</v>
      </c>
      <c r="C300" s="351" t="s">
        <v>570</v>
      </c>
      <c r="D300" s="342">
        <v>2017</v>
      </c>
      <c r="E300" s="343" t="s">
        <v>257</v>
      </c>
      <c r="F300" s="344">
        <v>40867800</v>
      </c>
      <c r="G300" s="342"/>
      <c r="H300" s="345">
        <v>0</v>
      </c>
      <c r="I300" s="342"/>
      <c r="J300" s="345">
        <v>0</v>
      </c>
      <c r="K300" s="321"/>
    </row>
    <row r="301" spans="2:11">
      <c r="B301" s="351"/>
      <c r="C301" s="351"/>
      <c r="D301" s="342">
        <v>2018</v>
      </c>
      <c r="E301" s="343" t="s">
        <v>257</v>
      </c>
      <c r="F301" s="344">
        <v>42435600</v>
      </c>
      <c r="G301" s="342"/>
      <c r="H301" s="345">
        <v>0</v>
      </c>
      <c r="I301" s="342"/>
      <c r="J301" s="345">
        <v>0</v>
      </c>
      <c r="K301" s="321"/>
    </row>
    <row r="302" spans="2:11">
      <c r="B302" s="351"/>
      <c r="C302" s="351"/>
      <c r="D302" s="342">
        <v>2025</v>
      </c>
      <c r="E302" s="343" t="s">
        <v>854</v>
      </c>
      <c r="F302" s="344">
        <v>234425800</v>
      </c>
      <c r="G302" s="342"/>
      <c r="H302" s="345">
        <v>0</v>
      </c>
      <c r="I302" s="342"/>
      <c r="J302" s="345">
        <v>0</v>
      </c>
      <c r="K302" s="321"/>
    </row>
    <row r="303" spans="2:11">
      <c r="B303" s="351"/>
      <c r="C303" s="351"/>
      <c r="D303" s="342"/>
      <c r="E303" s="343"/>
      <c r="F303" s="344">
        <v>0</v>
      </c>
      <c r="G303" s="342"/>
      <c r="H303" s="345">
        <v>0</v>
      </c>
      <c r="I303" s="342"/>
      <c r="J303" s="345">
        <v>0</v>
      </c>
      <c r="K303" s="321"/>
    </row>
    <row r="304" spans="2:11">
      <c r="B304" s="351"/>
      <c r="C304" s="351"/>
      <c r="D304" s="342"/>
      <c r="E304" s="343"/>
      <c r="F304" s="344">
        <v>0</v>
      </c>
      <c r="G304" s="342"/>
      <c r="H304" s="345">
        <v>0</v>
      </c>
      <c r="I304" s="342"/>
      <c r="J304" s="345">
        <v>0</v>
      </c>
      <c r="K304" s="321"/>
    </row>
    <row r="305" spans="2:11" ht="17.25">
      <c r="B305" s="351"/>
      <c r="C305" s="351"/>
      <c r="D305" s="342"/>
      <c r="E305" s="343"/>
      <c r="F305" s="346">
        <v>0</v>
      </c>
      <c r="G305" s="342"/>
      <c r="H305" s="346">
        <v>0</v>
      </c>
      <c r="I305" s="342"/>
      <c r="J305" s="346">
        <v>0</v>
      </c>
      <c r="K305" s="321"/>
    </row>
    <row r="306" spans="2:11">
      <c r="B306" s="351"/>
      <c r="C306" s="351"/>
      <c r="D306" s="342"/>
      <c r="E306" s="343"/>
      <c r="F306" s="345">
        <f>SUM(F300:F305)</f>
        <v>317729200</v>
      </c>
      <c r="G306" s="342"/>
      <c r="H306" s="345">
        <f>SUM(H300:H305)</f>
        <v>0</v>
      </c>
      <c r="I306" s="342"/>
      <c r="J306" s="345">
        <f>SUM(J300:J305)</f>
        <v>0</v>
      </c>
      <c r="K306" s="321"/>
    </row>
    <row r="307" spans="2:11">
      <c r="B307" s="353"/>
      <c r="C307" s="353"/>
      <c r="D307" s="347"/>
      <c r="E307" s="348"/>
      <c r="F307" s="349"/>
      <c r="G307" s="347"/>
      <c r="H307" s="350"/>
      <c r="I307" s="347"/>
      <c r="J307" s="350"/>
      <c r="K307" s="323"/>
    </row>
    <row r="308" spans="2:11" ht="20.100000000000001" customHeight="1">
      <c r="B308" s="482" t="s">
        <v>1106</v>
      </c>
      <c r="C308" s="483"/>
      <c r="D308" s="483"/>
      <c r="E308" s="483"/>
      <c r="F308" s="483"/>
      <c r="G308" s="483"/>
      <c r="H308" s="483"/>
      <c r="I308" s="483"/>
      <c r="J308" s="483"/>
      <c r="K308" s="484"/>
    </row>
    <row r="309" spans="2:11" ht="3.95" customHeight="1">
      <c r="B309" s="351"/>
      <c r="C309" s="351"/>
      <c r="D309" s="342"/>
      <c r="E309" s="343"/>
      <c r="F309" s="344"/>
      <c r="G309" s="342"/>
      <c r="H309" s="345"/>
      <c r="I309" s="342"/>
      <c r="J309" s="345"/>
      <c r="K309" s="321"/>
    </row>
    <row r="310" spans="2:11">
      <c r="B310" s="351" t="s">
        <v>363</v>
      </c>
      <c r="C310" s="351" t="s">
        <v>571</v>
      </c>
      <c r="D310" s="342">
        <v>2017</v>
      </c>
      <c r="E310" s="343" t="s">
        <v>257</v>
      </c>
      <c r="F310" s="344">
        <v>75000000</v>
      </c>
      <c r="G310" s="342"/>
      <c r="H310" s="345">
        <v>0</v>
      </c>
      <c r="I310" s="569">
        <v>2022</v>
      </c>
      <c r="J310" s="570">
        <v>2866500</v>
      </c>
      <c r="K310" s="321"/>
    </row>
    <row r="311" spans="2:11">
      <c r="B311" s="351"/>
      <c r="C311" s="351"/>
      <c r="D311" s="342">
        <v>2025</v>
      </c>
      <c r="E311" s="343" t="s">
        <v>854</v>
      </c>
      <c r="F311" s="344">
        <v>190800000</v>
      </c>
      <c r="G311" s="342"/>
      <c r="H311" s="345">
        <v>0</v>
      </c>
      <c r="I311" s="342"/>
      <c r="J311" s="345">
        <v>0</v>
      </c>
      <c r="K311" s="321"/>
    </row>
    <row r="312" spans="2:11">
      <c r="B312" s="351"/>
      <c r="C312" s="351"/>
      <c r="D312" s="342"/>
      <c r="E312" s="343"/>
      <c r="F312" s="344">
        <v>0</v>
      </c>
      <c r="G312" s="342"/>
      <c r="H312" s="345">
        <v>0</v>
      </c>
      <c r="I312" s="342"/>
      <c r="J312" s="345">
        <v>0</v>
      </c>
      <c r="K312" s="321"/>
    </row>
    <row r="313" spans="2:11">
      <c r="B313" s="351"/>
      <c r="C313" s="351"/>
      <c r="D313" s="342"/>
      <c r="E313" s="343"/>
      <c r="F313" s="344">
        <v>0</v>
      </c>
      <c r="G313" s="342"/>
      <c r="H313" s="345">
        <v>0</v>
      </c>
      <c r="I313" s="342"/>
      <c r="J313" s="345">
        <v>0</v>
      </c>
      <c r="K313" s="321"/>
    </row>
    <row r="314" spans="2:11" ht="17.25">
      <c r="B314" s="351"/>
      <c r="C314" s="351"/>
      <c r="D314" s="342"/>
      <c r="E314" s="343"/>
      <c r="F314" s="346">
        <v>0</v>
      </c>
      <c r="G314" s="342"/>
      <c r="H314" s="346">
        <v>0</v>
      </c>
      <c r="I314" s="342"/>
      <c r="J314" s="346">
        <v>0</v>
      </c>
      <c r="K314" s="321"/>
    </row>
    <row r="315" spans="2:11">
      <c r="B315" s="351"/>
      <c r="C315" s="351"/>
      <c r="D315" s="342"/>
      <c r="E315" s="343"/>
      <c r="F315" s="345">
        <f>SUM(F310:F314)</f>
        <v>265800000</v>
      </c>
      <c r="G315" s="342"/>
      <c r="H315" s="345">
        <f>SUM(H310:H314)</f>
        <v>0</v>
      </c>
      <c r="I315" s="342"/>
      <c r="J315" s="345">
        <f>SUM(J310:J314)</f>
        <v>2866500</v>
      </c>
      <c r="K315" s="321"/>
    </row>
    <row r="316" spans="2:11">
      <c r="B316" s="353"/>
      <c r="C316" s="353"/>
      <c r="D316" s="347"/>
      <c r="E316" s="348"/>
      <c r="F316" s="349"/>
      <c r="G316" s="347"/>
      <c r="H316" s="350"/>
      <c r="I316" s="347"/>
      <c r="J316" s="350"/>
      <c r="K316" s="323"/>
    </row>
    <row r="317" spans="2:11" ht="5.0999999999999996" customHeight="1">
      <c r="B317" s="351"/>
      <c r="C317" s="351"/>
      <c r="D317" s="342"/>
      <c r="E317" s="343"/>
      <c r="F317" s="344"/>
      <c r="G317" s="342"/>
      <c r="H317" s="345"/>
      <c r="I317" s="342"/>
      <c r="J317" s="345"/>
      <c r="K317" s="321"/>
    </row>
    <row r="318" spans="2:11">
      <c r="B318" s="351" t="s">
        <v>365</v>
      </c>
      <c r="C318" s="351" t="s">
        <v>572</v>
      </c>
      <c r="D318" s="342">
        <v>2018</v>
      </c>
      <c r="E318" s="343" t="s">
        <v>257</v>
      </c>
      <c r="F318" s="344">
        <v>43515000</v>
      </c>
      <c r="G318" s="342"/>
      <c r="H318" s="345">
        <v>0</v>
      </c>
      <c r="I318" s="342"/>
      <c r="J318" s="345">
        <v>0</v>
      </c>
      <c r="K318" s="478" t="s">
        <v>1105</v>
      </c>
    </row>
    <row r="319" spans="2:11">
      <c r="B319" s="351"/>
      <c r="C319" s="351"/>
      <c r="D319" s="342"/>
      <c r="E319" s="343"/>
      <c r="F319" s="344">
        <v>68000000</v>
      </c>
      <c r="G319" s="342"/>
      <c r="H319" s="345">
        <v>0</v>
      </c>
      <c r="I319" s="342"/>
      <c r="J319" s="345">
        <v>0</v>
      </c>
      <c r="K319" s="478"/>
    </row>
    <row r="320" spans="2:11">
      <c r="B320" s="351"/>
      <c r="C320" s="351"/>
      <c r="D320" s="342"/>
      <c r="E320" s="343"/>
      <c r="F320" s="345">
        <v>0</v>
      </c>
      <c r="G320" s="342"/>
      <c r="H320" s="345">
        <v>0</v>
      </c>
      <c r="I320" s="342"/>
      <c r="J320" s="345">
        <v>0</v>
      </c>
      <c r="K320" s="478"/>
    </row>
    <row r="321" spans="2:11">
      <c r="B321" s="351"/>
      <c r="C321" s="351"/>
      <c r="D321" s="342"/>
      <c r="E321" s="343"/>
      <c r="F321" s="345">
        <v>0</v>
      </c>
      <c r="G321" s="342"/>
      <c r="H321" s="345">
        <v>0</v>
      </c>
      <c r="I321" s="342"/>
      <c r="J321" s="345">
        <v>0</v>
      </c>
      <c r="K321" s="321"/>
    </row>
    <row r="322" spans="2:11" ht="17.25">
      <c r="B322" s="351"/>
      <c r="C322" s="351"/>
      <c r="D322" s="342"/>
      <c r="E322" s="343"/>
      <c r="F322" s="346">
        <v>0</v>
      </c>
      <c r="G322" s="342"/>
      <c r="H322" s="346">
        <v>0</v>
      </c>
      <c r="I322" s="342"/>
      <c r="J322" s="346">
        <v>0</v>
      </c>
      <c r="K322" s="321"/>
    </row>
    <row r="323" spans="2:11">
      <c r="B323" s="351"/>
      <c r="C323" s="351"/>
      <c r="D323" s="342"/>
      <c r="E323" s="343"/>
      <c r="F323" s="345">
        <f>SUM(F318:F322)</f>
        <v>111515000</v>
      </c>
      <c r="G323" s="342"/>
      <c r="H323" s="345">
        <f>SUM(H318:H322)</f>
        <v>0</v>
      </c>
      <c r="I323" s="342"/>
      <c r="J323" s="345">
        <f>SUM(J318:J322)</f>
        <v>0</v>
      </c>
      <c r="K323" s="321"/>
    </row>
    <row r="324" spans="2:11">
      <c r="B324" s="353"/>
      <c r="C324" s="353"/>
      <c r="D324" s="347"/>
      <c r="E324" s="348"/>
      <c r="F324" s="349"/>
      <c r="G324" s="347"/>
      <c r="H324" s="350"/>
      <c r="I324" s="347"/>
      <c r="J324" s="350"/>
      <c r="K324" s="323"/>
    </row>
    <row r="325" spans="2:11" ht="5.0999999999999996" customHeight="1">
      <c r="B325" s="351"/>
      <c r="C325" s="351"/>
      <c r="D325" s="342"/>
      <c r="E325" s="343"/>
      <c r="F325" s="344"/>
      <c r="G325" s="342"/>
      <c r="H325" s="345"/>
      <c r="I325" s="342"/>
      <c r="J325" s="345"/>
      <c r="K325" s="321"/>
    </row>
    <row r="326" spans="2:11">
      <c r="B326" s="351" t="s">
        <v>366</v>
      </c>
      <c r="C326" s="351" t="s">
        <v>573</v>
      </c>
      <c r="D326" s="342">
        <v>2017</v>
      </c>
      <c r="E326" s="343" t="s">
        <v>257</v>
      </c>
      <c r="F326" s="344">
        <v>41697100</v>
      </c>
      <c r="G326" s="342"/>
      <c r="H326" s="345">
        <v>0</v>
      </c>
      <c r="I326" s="342"/>
      <c r="J326" s="345">
        <v>0</v>
      </c>
      <c r="K326" s="321"/>
    </row>
    <row r="327" spans="2:11">
      <c r="B327" s="351"/>
      <c r="C327" s="351"/>
      <c r="D327" s="342">
        <v>2025</v>
      </c>
      <c r="E327" s="343" t="s">
        <v>854</v>
      </c>
      <c r="F327" s="344">
        <v>202500000</v>
      </c>
      <c r="G327" s="342"/>
      <c r="H327" s="345">
        <v>0</v>
      </c>
      <c r="I327" s="342"/>
      <c r="J327" s="345">
        <v>0</v>
      </c>
      <c r="K327" s="321"/>
    </row>
    <row r="328" spans="2:11">
      <c r="B328" s="351"/>
      <c r="C328" s="351"/>
      <c r="D328" s="342"/>
      <c r="E328" s="343"/>
      <c r="F328" s="345">
        <v>0</v>
      </c>
      <c r="G328" s="342"/>
      <c r="H328" s="345">
        <v>0</v>
      </c>
      <c r="I328" s="342"/>
      <c r="J328" s="345">
        <v>0</v>
      </c>
      <c r="K328" s="321"/>
    </row>
    <row r="329" spans="2:11">
      <c r="B329" s="351"/>
      <c r="C329" s="351"/>
      <c r="D329" s="342"/>
      <c r="E329" s="343"/>
      <c r="F329" s="345">
        <v>0</v>
      </c>
      <c r="G329" s="342"/>
      <c r="H329" s="345">
        <v>0</v>
      </c>
      <c r="I329" s="342"/>
      <c r="J329" s="345">
        <v>0</v>
      </c>
      <c r="K329" s="321"/>
    </row>
    <row r="330" spans="2:11" ht="17.25">
      <c r="B330" s="351"/>
      <c r="C330" s="351"/>
      <c r="D330" s="342"/>
      <c r="E330" s="343"/>
      <c r="F330" s="346">
        <v>0</v>
      </c>
      <c r="G330" s="342"/>
      <c r="H330" s="346">
        <v>0</v>
      </c>
      <c r="I330" s="342"/>
      <c r="J330" s="346">
        <v>0</v>
      </c>
      <c r="K330" s="321"/>
    </row>
    <row r="331" spans="2:11">
      <c r="B331" s="351"/>
      <c r="C331" s="351"/>
      <c r="D331" s="342"/>
      <c r="E331" s="343"/>
      <c r="F331" s="345">
        <f>SUM(F326:F330)</f>
        <v>244197100</v>
      </c>
      <c r="G331" s="342"/>
      <c r="H331" s="345">
        <f>SUM(H326:H330)</f>
        <v>0</v>
      </c>
      <c r="I331" s="342"/>
      <c r="J331" s="345">
        <f>SUM(J326:J330)</f>
        <v>0</v>
      </c>
      <c r="K331" s="321"/>
    </row>
    <row r="332" spans="2:11">
      <c r="B332" s="353"/>
      <c r="C332" s="353"/>
      <c r="D332" s="347"/>
      <c r="E332" s="348"/>
      <c r="F332" s="349"/>
      <c r="G332" s="347"/>
      <c r="H332" s="350"/>
      <c r="I332" s="347"/>
      <c r="J332" s="350"/>
      <c r="K332" s="323"/>
    </row>
    <row r="333" spans="2:11" ht="5.0999999999999996" customHeight="1">
      <c r="B333" s="351"/>
      <c r="C333" s="351"/>
      <c r="D333" s="342"/>
      <c r="E333" s="343"/>
      <c r="F333" s="344"/>
      <c r="G333" s="342"/>
      <c r="H333" s="345"/>
      <c r="I333" s="342"/>
      <c r="J333" s="345"/>
      <c r="K333" s="321"/>
    </row>
    <row r="334" spans="2:11">
      <c r="B334" s="351" t="s">
        <v>368</v>
      </c>
      <c r="C334" s="351" t="s">
        <v>574</v>
      </c>
      <c r="D334" s="342">
        <v>2016</v>
      </c>
      <c r="E334" s="343" t="s">
        <v>257</v>
      </c>
      <c r="F334" s="344">
        <v>50000000</v>
      </c>
      <c r="G334" s="342"/>
      <c r="H334" s="345">
        <v>0</v>
      </c>
      <c r="I334" s="569">
        <v>2022</v>
      </c>
      <c r="J334" s="570">
        <v>102607</v>
      </c>
      <c r="K334" s="321"/>
    </row>
    <row r="335" spans="2:11">
      <c r="B335" s="351"/>
      <c r="C335" s="351"/>
      <c r="D335" s="342">
        <v>2025</v>
      </c>
      <c r="E335" s="343" t="s">
        <v>854</v>
      </c>
      <c r="F335" s="344">
        <v>162400000</v>
      </c>
      <c r="G335" s="342"/>
      <c r="H335" s="345">
        <v>0</v>
      </c>
      <c r="I335" s="574">
        <v>2023</v>
      </c>
      <c r="J335" s="575">
        <v>725250</v>
      </c>
      <c r="K335" s="321"/>
    </row>
    <row r="336" spans="2:11">
      <c r="B336" s="351"/>
      <c r="C336" s="351"/>
      <c r="D336" s="342"/>
      <c r="E336" s="343"/>
      <c r="F336" s="345">
        <v>0</v>
      </c>
      <c r="G336" s="342"/>
      <c r="H336" s="345">
        <v>0</v>
      </c>
      <c r="I336" s="342"/>
      <c r="J336" s="345">
        <v>0</v>
      </c>
      <c r="K336" s="321"/>
    </row>
    <row r="337" spans="2:11">
      <c r="B337" s="351"/>
      <c r="C337" s="351"/>
      <c r="D337" s="342"/>
      <c r="E337" s="343"/>
      <c r="F337" s="345">
        <v>0</v>
      </c>
      <c r="G337" s="342"/>
      <c r="H337" s="345">
        <v>0</v>
      </c>
      <c r="I337" s="342"/>
      <c r="J337" s="345">
        <v>0</v>
      </c>
      <c r="K337" s="321"/>
    </row>
    <row r="338" spans="2:11" ht="17.25">
      <c r="B338" s="351"/>
      <c r="C338" s="351"/>
      <c r="D338" s="342"/>
      <c r="E338" s="343"/>
      <c r="F338" s="346">
        <v>0</v>
      </c>
      <c r="G338" s="342"/>
      <c r="H338" s="346">
        <v>0</v>
      </c>
      <c r="I338" s="342"/>
      <c r="J338" s="346">
        <v>0</v>
      </c>
      <c r="K338" s="321"/>
    </row>
    <row r="339" spans="2:11">
      <c r="B339" s="351"/>
      <c r="C339" s="351"/>
      <c r="D339" s="342"/>
      <c r="E339" s="343"/>
      <c r="F339" s="345">
        <f>SUM(F334:F338)</f>
        <v>212400000</v>
      </c>
      <c r="G339" s="342"/>
      <c r="H339" s="345">
        <f>SUM(H334:H338)</f>
        <v>0</v>
      </c>
      <c r="I339" s="342"/>
      <c r="J339" s="345">
        <f>SUM(J334:J338)</f>
        <v>827857</v>
      </c>
      <c r="K339" s="321"/>
    </row>
    <row r="340" spans="2:11">
      <c r="B340" s="353"/>
      <c r="C340" s="353"/>
      <c r="D340" s="347"/>
      <c r="E340" s="348"/>
      <c r="F340" s="349"/>
      <c r="G340" s="347"/>
      <c r="H340" s="350"/>
      <c r="I340" s="347"/>
      <c r="J340" s="350"/>
      <c r="K340" s="323"/>
    </row>
    <row r="341" spans="2:11" ht="20.100000000000001" customHeight="1">
      <c r="B341" s="485" t="s">
        <v>1107</v>
      </c>
      <c r="C341" s="486"/>
      <c r="D341" s="486"/>
      <c r="E341" s="486"/>
      <c r="F341" s="486"/>
      <c r="G341" s="486"/>
      <c r="H341" s="486"/>
      <c r="I341" s="486"/>
      <c r="J341" s="486"/>
      <c r="K341" s="487"/>
    </row>
    <row r="342" spans="2:11" ht="5.0999999999999996" customHeight="1">
      <c r="B342" s="371"/>
      <c r="C342" s="371"/>
      <c r="D342" s="337"/>
      <c r="E342" s="338"/>
      <c r="F342" s="339"/>
      <c r="G342" s="337"/>
      <c r="H342" s="340"/>
      <c r="I342" s="337"/>
      <c r="J342" s="340"/>
      <c r="K342" s="341"/>
    </row>
    <row r="343" spans="2:11">
      <c r="B343" s="351" t="s">
        <v>644</v>
      </c>
      <c r="C343" s="351" t="s">
        <v>575</v>
      </c>
      <c r="D343" s="342">
        <v>2017</v>
      </c>
      <c r="E343" s="343" t="s">
        <v>257</v>
      </c>
      <c r="F343" s="344">
        <v>43679500</v>
      </c>
      <c r="G343" s="342"/>
      <c r="H343" s="345">
        <v>0</v>
      </c>
      <c r="I343" s="342"/>
      <c r="J343" s="345">
        <v>0</v>
      </c>
      <c r="K343" s="321"/>
    </row>
    <row r="344" spans="2:11">
      <c r="B344" s="351"/>
      <c r="C344" s="351"/>
      <c r="D344" s="342">
        <v>2018</v>
      </c>
      <c r="E344" s="343"/>
      <c r="F344" s="344">
        <v>82797800</v>
      </c>
      <c r="G344" s="342"/>
      <c r="H344" s="345">
        <v>0</v>
      </c>
      <c r="I344" s="342"/>
      <c r="J344" s="345">
        <v>0</v>
      </c>
      <c r="K344" s="321"/>
    </row>
    <row r="345" spans="2:11">
      <c r="B345" s="351"/>
      <c r="C345" s="351"/>
      <c r="D345" s="342">
        <v>2025</v>
      </c>
      <c r="E345" s="343" t="s">
        <v>854</v>
      </c>
      <c r="F345" s="344">
        <v>198655600</v>
      </c>
      <c r="G345" s="342"/>
      <c r="H345" s="345">
        <v>0</v>
      </c>
      <c r="I345" s="342"/>
      <c r="J345" s="345">
        <v>0</v>
      </c>
      <c r="K345" s="321"/>
    </row>
    <row r="346" spans="2:11">
      <c r="B346" s="351"/>
      <c r="C346" s="351"/>
      <c r="D346" s="342"/>
      <c r="E346" s="343"/>
      <c r="F346" s="345">
        <v>0</v>
      </c>
      <c r="G346" s="342"/>
      <c r="H346" s="345">
        <v>0</v>
      </c>
      <c r="I346" s="342"/>
      <c r="J346" s="345">
        <v>0</v>
      </c>
      <c r="K346" s="321"/>
    </row>
    <row r="347" spans="2:11" ht="17.25">
      <c r="B347" s="351"/>
      <c r="C347" s="351"/>
      <c r="D347" s="342"/>
      <c r="E347" s="343"/>
      <c r="F347" s="346">
        <v>0</v>
      </c>
      <c r="G347" s="342"/>
      <c r="H347" s="346">
        <v>0</v>
      </c>
      <c r="I347" s="342"/>
      <c r="J347" s="346">
        <v>0</v>
      </c>
      <c r="K347" s="321"/>
    </row>
    <row r="348" spans="2:11">
      <c r="B348" s="351"/>
      <c r="C348" s="351"/>
      <c r="D348" s="342"/>
      <c r="E348" s="343"/>
      <c r="F348" s="345">
        <f>SUM(F343:F347)</f>
        <v>325132900</v>
      </c>
      <c r="G348" s="342"/>
      <c r="H348" s="345">
        <f>SUM(H343:H347)</f>
        <v>0</v>
      </c>
      <c r="I348" s="342"/>
      <c r="J348" s="345">
        <f>SUM(J343:J347)</f>
        <v>0</v>
      </c>
      <c r="K348" s="321"/>
    </row>
    <row r="349" spans="2:11" ht="9.9499999999999993" customHeight="1">
      <c r="B349" s="353"/>
      <c r="C349" s="353"/>
      <c r="D349" s="347"/>
      <c r="E349" s="348"/>
      <c r="F349" s="349"/>
      <c r="G349" s="347"/>
      <c r="H349" s="350"/>
      <c r="I349" s="347"/>
      <c r="J349" s="393"/>
      <c r="K349" s="323"/>
    </row>
    <row r="350" spans="2:11" ht="20.100000000000001" customHeight="1">
      <c r="B350" s="482" t="s">
        <v>1107</v>
      </c>
      <c r="C350" s="483"/>
      <c r="D350" s="483"/>
      <c r="E350" s="483"/>
      <c r="F350" s="483"/>
      <c r="G350" s="483"/>
      <c r="H350" s="483"/>
      <c r="I350" s="483"/>
      <c r="J350" s="483"/>
      <c r="K350" s="484"/>
    </row>
    <row r="351" spans="2:11" ht="5.0999999999999996" customHeight="1">
      <c r="B351" s="371"/>
      <c r="C351" s="371"/>
      <c r="D351" s="337"/>
      <c r="E351" s="338"/>
      <c r="F351" s="339"/>
      <c r="G351" s="337"/>
      <c r="H351" s="340"/>
      <c r="I351" s="337"/>
      <c r="J351" s="340"/>
      <c r="K351" s="341"/>
    </row>
    <row r="352" spans="2:11">
      <c r="B352" s="351" t="s">
        <v>332</v>
      </c>
      <c r="C352" s="351" t="s">
        <v>576</v>
      </c>
      <c r="D352" s="342">
        <v>2025</v>
      </c>
      <c r="E352" s="343" t="s">
        <v>854</v>
      </c>
      <c r="F352" s="344">
        <v>187000000</v>
      </c>
      <c r="G352" s="342"/>
      <c r="H352" s="345">
        <v>0</v>
      </c>
      <c r="I352" s="342"/>
      <c r="J352" s="345">
        <v>0</v>
      </c>
      <c r="K352" s="478" t="s">
        <v>1112</v>
      </c>
    </row>
    <row r="353" spans="2:11">
      <c r="B353" s="351"/>
      <c r="C353" s="351"/>
      <c r="D353" s="342"/>
      <c r="E353" s="343"/>
      <c r="F353" s="345">
        <v>0</v>
      </c>
      <c r="G353" s="342"/>
      <c r="H353" s="345">
        <v>0</v>
      </c>
      <c r="I353" s="342"/>
      <c r="J353" s="345">
        <v>0</v>
      </c>
      <c r="K353" s="478"/>
    </row>
    <row r="354" spans="2:11">
      <c r="B354" s="351"/>
      <c r="C354" s="351"/>
      <c r="D354" s="342"/>
      <c r="E354" s="343"/>
      <c r="F354" s="345">
        <v>0</v>
      </c>
      <c r="G354" s="342"/>
      <c r="H354" s="345">
        <v>0</v>
      </c>
      <c r="I354" s="342"/>
      <c r="J354" s="345">
        <v>0</v>
      </c>
      <c r="K354" s="478"/>
    </row>
    <row r="355" spans="2:11">
      <c r="B355" s="351"/>
      <c r="C355" s="351"/>
      <c r="D355" s="342"/>
      <c r="E355" s="343"/>
      <c r="F355" s="345">
        <v>0</v>
      </c>
      <c r="G355" s="342"/>
      <c r="H355" s="345">
        <v>0</v>
      </c>
      <c r="I355" s="342"/>
      <c r="J355" s="345">
        <v>0</v>
      </c>
      <c r="K355" s="478"/>
    </row>
    <row r="356" spans="2:11" ht="17.25">
      <c r="B356" s="351"/>
      <c r="C356" s="351"/>
      <c r="D356" s="342"/>
      <c r="E356" s="343"/>
      <c r="F356" s="346">
        <v>0</v>
      </c>
      <c r="G356" s="342"/>
      <c r="H356" s="346">
        <v>0</v>
      </c>
      <c r="I356" s="342"/>
      <c r="J356" s="346">
        <v>0</v>
      </c>
      <c r="K356" s="321"/>
    </row>
    <row r="357" spans="2:11">
      <c r="B357" s="351"/>
      <c r="C357" s="351"/>
      <c r="D357" s="342"/>
      <c r="E357" s="343"/>
      <c r="F357" s="345">
        <f>SUM(F352:F356)</f>
        <v>187000000</v>
      </c>
      <c r="G357" s="342"/>
      <c r="H357" s="345">
        <f>SUM(H352:H356)</f>
        <v>0</v>
      </c>
      <c r="I357" s="342"/>
      <c r="J357" s="345">
        <f>SUM(J352:J356)</f>
        <v>0</v>
      </c>
      <c r="K357" s="321"/>
    </row>
    <row r="358" spans="2:11">
      <c r="B358" s="353"/>
      <c r="C358" s="353"/>
      <c r="D358" s="347"/>
      <c r="E358" s="348"/>
      <c r="F358" s="349"/>
      <c r="G358" s="347"/>
      <c r="H358" s="350"/>
      <c r="I358" s="347"/>
      <c r="J358" s="350"/>
      <c r="K358" s="323"/>
    </row>
    <row r="359" spans="2:11" ht="5.0999999999999996" customHeight="1">
      <c r="B359" s="371"/>
      <c r="C359" s="371"/>
      <c r="D359" s="337"/>
      <c r="E359" s="338"/>
      <c r="F359" s="339"/>
      <c r="G359" s="337"/>
      <c r="H359" s="340"/>
      <c r="I359" s="337"/>
      <c r="J359" s="340"/>
      <c r="K359" s="341"/>
    </row>
    <row r="360" spans="2:11">
      <c r="B360" s="351" t="s">
        <v>373</v>
      </c>
      <c r="C360" s="351" t="s">
        <v>577</v>
      </c>
      <c r="D360" s="342">
        <v>2016</v>
      </c>
      <c r="E360" s="343" t="s">
        <v>257</v>
      </c>
      <c r="F360" s="344">
        <v>50000000</v>
      </c>
      <c r="G360" s="342"/>
      <c r="H360" s="345">
        <v>0</v>
      </c>
      <c r="I360" s="342"/>
      <c r="J360" s="345">
        <v>0</v>
      </c>
      <c r="K360" s="478" t="s">
        <v>1113</v>
      </c>
    </row>
    <row r="361" spans="2:11">
      <c r="B361" s="351"/>
      <c r="C361" s="351"/>
      <c r="D361" s="342">
        <v>2025</v>
      </c>
      <c r="E361" s="343" t="s">
        <v>854</v>
      </c>
      <c r="F361" s="345">
        <v>0</v>
      </c>
      <c r="G361" s="342"/>
      <c r="H361" s="345">
        <v>0</v>
      </c>
      <c r="I361" s="342"/>
      <c r="J361" s="345">
        <v>0</v>
      </c>
      <c r="K361" s="478"/>
    </row>
    <row r="362" spans="2:11">
      <c r="B362" s="351"/>
      <c r="C362" s="351"/>
      <c r="D362" s="342"/>
      <c r="E362" s="343"/>
      <c r="F362" s="345">
        <v>0</v>
      </c>
      <c r="G362" s="342"/>
      <c r="H362" s="345">
        <v>0</v>
      </c>
      <c r="I362" s="342"/>
      <c r="J362" s="345">
        <v>0</v>
      </c>
      <c r="K362" s="478"/>
    </row>
    <row r="363" spans="2:11">
      <c r="B363" s="351"/>
      <c r="C363" s="351"/>
      <c r="D363" s="342"/>
      <c r="E363" s="343"/>
      <c r="F363" s="345">
        <v>0</v>
      </c>
      <c r="G363" s="342"/>
      <c r="H363" s="345">
        <v>0</v>
      </c>
      <c r="I363" s="342"/>
      <c r="J363" s="345">
        <v>0</v>
      </c>
      <c r="K363" s="321"/>
    </row>
    <row r="364" spans="2:11" ht="17.25">
      <c r="B364" s="351"/>
      <c r="C364" s="351"/>
      <c r="D364" s="342"/>
      <c r="E364" s="343"/>
      <c r="F364" s="346">
        <v>0</v>
      </c>
      <c r="G364" s="342"/>
      <c r="H364" s="346">
        <v>0</v>
      </c>
      <c r="I364" s="342"/>
      <c r="J364" s="346">
        <v>0</v>
      </c>
      <c r="K364" s="321"/>
    </row>
    <row r="365" spans="2:11">
      <c r="B365" s="351"/>
      <c r="C365" s="351"/>
      <c r="D365" s="342"/>
      <c r="E365" s="343"/>
      <c r="F365" s="345">
        <f>SUM(F360:F364)</f>
        <v>50000000</v>
      </c>
      <c r="G365" s="342"/>
      <c r="H365" s="345">
        <f>SUM(H360:H364)</f>
        <v>0</v>
      </c>
      <c r="I365" s="342"/>
      <c r="J365" s="345">
        <f>SUM(J360:J364)</f>
        <v>0</v>
      </c>
      <c r="K365" s="321"/>
    </row>
    <row r="366" spans="2:11">
      <c r="B366" s="353"/>
      <c r="C366" s="353"/>
      <c r="D366" s="347"/>
      <c r="E366" s="348"/>
      <c r="F366" s="349"/>
      <c r="G366" s="347"/>
      <c r="H366" s="350"/>
      <c r="I366" s="347"/>
      <c r="J366" s="350"/>
      <c r="K366" s="323"/>
    </row>
    <row r="367" spans="2:11" ht="5.0999999999999996" customHeight="1">
      <c r="B367" s="351"/>
      <c r="C367" s="351"/>
      <c r="D367" s="342"/>
      <c r="E367" s="343"/>
      <c r="F367" s="344"/>
      <c r="G367" s="342"/>
      <c r="H367" s="345"/>
      <c r="I367" s="342"/>
      <c r="J367" s="345"/>
      <c r="K367" s="321"/>
    </row>
    <row r="368" spans="2:11">
      <c r="B368" s="351" t="s">
        <v>375</v>
      </c>
      <c r="C368" s="351" t="s">
        <v>578</v>
      </c>
      <c r="D368" s="342">
        <v>2021</v>
      </c>
      <c r="E368" s="343" t="s">
        <v>257</v>
      </c>
      <c r="F368" s="344">
        <v>62500000</v>
      </c>
      <c r="G368" s="342"/>
      <c r="H368" s="345">
        <v>0</v>
      </c>
      <c r="I368" s="342"/>
      <c r="J368" s="345">
        <v>0</v>
      </c>
      <c r="K368" s="321"/>
    </row>
    <row r="369" spans="2:11">
      <c r="B369" s="351"/>
      <c r="C369" s="351"/>
      <c r="D369" s="342">
        <v>2025</v>
      </c>
      <c r="E369" s="343" t="s">
        <v>854</v>
      </c>
      <c r="F369" s="344">
        <v>237000000</v>
      </c>
      <c r="G369" s="342"/>
      <c r="H369" s="345">
        <v>0</v>
      </c>
      <c r="I369" s="342"/>
      <c r="J369" s="345">
        <v>0</v>
      </c>
      <c r="K369" s="321"/>
    </row>
    <row r="370" spans="2:11">
      <c r="B370" s="351"/>
      <c r="C370" s="351"/>
      <c r="D370" s="342"/>
      <c r="E370" s="343"/>
      <c r="F370" s="344">
        <v>0</v>
      </c>
      <c r="G370" s="342"/>
      <c r="H370" s="345">
        <v>0</v>
      </c>
      <c r="I370" s="342"/>
      <c r="J370" s="345">
        <v>0</v>
      </c>
      <c r="K370" s="321"/>
    </row>
    <row r="371" spans="2:11">
      <c r="B371" s="351"/>
      <c r="C371" s="351"/>
      <c r="D371" s="342"/>
      <c r="E371" s="343"/>
      <c r="F371" s="345">
        <v>0</v>
      </c>
      <c r="G371" s="342"/>
      <c r="H371" s="345">
        <v>0</v>
      </c>
      <c r="I371" s="342"/>
      <c r="J371" s="345">
        <v>0</v>
      </c>
      <c r="K371" s="321"/>
    </row>
    <row r="372" spans="2:11">
      <c r="B372" s="351"/>
      <c r="C372" s="351"/>
      <c r="D372" s="342"/>
      <c r="E372" s="343"/>
      <c r="F372" s="345">
        <v>0</v>
      </c>
      <c r="G372" s="342"/>
      <c r="H372" s="345">
        <v>0</v>
      </c>
      <c r="I372" s="342"/>
      <c r="J372" s="345">
        <v>0</v>
      </c>
      <c r="K372" s="321"/>
    </row>
    <row r="373" spans="2:11" ht="17.25">
      <c r="B373" s="351"/>
      <c r="C373" s="351"/>
      <c r="D373" s="342"/>
      <c r="E373" s="343"/>
      <c r="F373" s="346">
        <v>0</v>
      </c>
      <c r="G373" s="342"/>
      <c r="H373" s="346">
        <v>0</v>
      </c>
      <c r="I373" s="342"/>
      <c r="J373" s="346">
        <v>0</v>
      </c>
      <c r="K373" s="321"/>
    </row>
    <row r="374" spans="2:11">
      <c r="B374" s="351"/>
      <c r="C374" s="351"/>
      <c r="D374" s="342"/>
      <c r="E374" s="343"/>
      <c r="F374" s="345">
        <f>SUM(F368:F373)</f>
        <v>299500000</v>
      </c>
      <c r="G374" s="342"/>
      <c r="H374" s="345">
        <f>SUM(H368:H373)</f>
        <v>0</v>
      </c>
      <c r="I374" s="342"/>
      <c r="J374" s="345">
        <f>SUM(J368:J373)</f>
        <v>0</v>
      </c>
      <c r="K374" s="321"/>
    </row>
    <row r="375" spans="2:11">
      <c r="B375" s="353"/>
      <c r="C375" s="353"/>
      <c r="D375" s="347"/>
      <c r="E375" s="348"/>
      <c r="F375" s="349"/>
      <c r="G375" s="347"/>
      <c r="H375" s="350"/>
      <c r="I375" s="347"/>
      <c r="J375" s="350"/>
      <c r="K375" s="323"/>
    </row>
    <row r="376" spans="2:11" ht="5.0999999999999996" customHeight="1">
      <c r="B376" s="351"/>
      <c r="C376" s="351"/>
      <c r="D376" s="342"/>
      <c r="E376" s="343"/>
      <c r="F376" s="344"/>
      <c r="G376" s="342"/>
      <c r="H376" s="345"/>
      <c r="I376" s="342"/>
      <c r="J376" s="345"/>
      <c r="K376" s="321"/>
    </row>
    <row r="377" spans="2:11">
      <c r="B377" s="351" t="s">
        <v>646</v>
      </c>
      <c r="C377" s="351" t="s">
        <v>579</v>
      </c>
      <c r="D377" s="342">
        <v>2017</v>
      </c>
      <c r="E377" s="343" t="s">
        <v>790</v>
      </c>
      <c r="F377" s="344">
        <v>50000000</v>
      </c>
      <c r="G377" s="342"/>
      <c r="H377" s="344">
        <v>0</v>
      </c>
      <c r="I377" s="342"/>
      <c r="J377" s="344">
        <v>0</v>
      </c>
      <c r="K377" s="321"/>
    </row>
    <row r="378" spans="2:11">
      <c r="B378" s="351"/>
      <c r="C378" s="351"/>
      <c r="D378" s="342">
        <v>2025</v>
      </c>
      <c r="E378" s="343" t="s">
        <v>854</v>
      </c>
      <c r="F378" s="344">
        <v>173500000</v>
      </c>
      <c r="G378" s="342"/>
      <c r="H378" s="344">
        <v>0</v>
      </c>
      <c r="I378" s="342"/>
      <c r="J378" s="344">
        <v>0</v>
      </c>
      <c r="K378" s="321"/>
    </row>
    <row r="379" spans="2:11">
      <c r="B379" s="351"/>
      <c r="C379" s="351"/>
      <c r="D379" s="342"/>
      <c r="E379" s="343"/>
      <c r="F379" s="345">
        <v>0</v>
      </c>
      <c r="G379" s="342"/>
      <c r="H379" s="345">
        <v>0</v>
      </c>
      <c r="I379" s="342"/>
      <c r="J379" s="345">
        <v>0</v>
      </c>
      <c r="K379" s="321"/>
    </row>
    <row r="380" spans="2:11">
      <c r="B380" s="351"/>
      <c r="C380" s="351"/>
      <c r="D380" s="342"/>
      <c r="E380" s="343"/>
      <c r="F380" s="345">
        <v>0</v>
      </c>
      <c r="G380" s="342"/>
      <c r="H380" s="345">
        <v>0</v>
      </c>
      <c r="I380" s="342"/>
      <c r="J380" s="345">
        <v>0</v>
      </c>
      <c r="K380" s="321"/>
    </row>
    <row r="381" spans="2:11" ht="17.25">
      <c r="B381" s="351"/>
      <c r="C381" s="351"/>
      <c r="D381" s="342"/>
      <c r="E381" s="343"/>
      <c r="F381" s="346">
        <v>0</v>
      </c>
      <c r="G381" s="342"/>
      <c r="H381" s="346">
        <v>0</v>
      </c>
      <c r="I381" s="342"/>
      <c r="J381" s="346">
        <v>0</v>
      </c>
      <c r="K381" s="321"/>
    </row>
    <row r="382" spans="2:11">
      <c r="B382" s="351"/>
      <c r="C382" s="351"/>
      <c r="D382" s="342"/>
      <c r="E382" s="343"/>
      <c r="F382" s="345">
        <f>SUM(F377:F381)</f>
        <v>223500000</v>
      </c>
      <c r="G382" s="342"/>
      <c r="H382" s="345">
        <f>SUM(H377:H381)</f>
        <v>0</v>
      </c>
      <c r="I382" s="342"/>
      <c r="J382" s="345">
        <f>SUM(J377:J381)</f>
        <v>0</v>
      </c>
      <c r="K382" s="321"/>
    </row>
    <row r="383" spans="2:11">
      <c r="B383" s="353"/>
      <c r="C383" s="353"/>
      <c r="D383" s="347"/>
      <c r="E383" s="348"/>
      <c r="F383" s="349"/>
      <c r="G383" s="347"/>
      <c r="H383" s="350"/>
      <c r="I383" s="347"/>
      <c r="J383" s="350"/>
      <c r="K383" s="323"/>
    </row>
    <row r="384" spans="2:11" ht="5.0999999999999996" customHeight="1">
      <c r="B384" s="351"/>
      <c r="C384" s="351"/>
      <c r="D384" s="342"/>
      <c r="E384" s="343"/>
      <c r="F384" s="344"/>
      <c r="G384" s="342"/>
      <c r="H384" s="345"/>
      <c r="I384" s="342"/>
      <c r="J384" s="345"/>
      <c r="K384" s="321"/>
    </row>
    <row r="385" spans="2:11">
      <c r="B385" s="351" t="s">
        <v>379</v>
      </c>
      <c r="C385" s="351" t="s">
        <v>945</v>
      </c>
      <c r="D385" s="342">
        <v>2025</v>
      </c>
      <c r="E385" s="343" t="s">
        <v>854</v>
      </c>
      <c r="F385" s="344">
        <v>230000000</v>
      </c>
      <c r="G385" s="342"/>
      <c r="H385" s="344">
        <v>0</v>
      </c>
      <c r="I385" s="342"/>
      <c r="J385" s="344">
        <v>0</v>
      </c>
      <c r="K385" s="478" t="s">
        <v>1112</v>
      </c>
    </row>
    <row r="386" spans="2:11">
      <c r="B386" s="351"/>
      <c r="C386" s="351"/>
      <c r="D386" s="342"/>
      <c r="E386" s="343"/>
      <c r="F386" s="344">
        <v>0</v>
      </c>
      <c r="G386" s="342"/>
      <c r="H386" s="344">
        <v>0</v>
      </c>
      <c r="I386" s="342"/>
      <c r="J386" s="344">
        <v>0</v>
      </c>
      <c r="K386" s="478"/>
    </row>
    <row r="387" spans="2:11">
      <c r="B387" s="351"/>
      <c r="C387" s="351"/>
      <c r="D387" s="342"/>
      <c r="E387" s="343"/>
      <c r="F387" s="345">
        <v>0</v>
      </c>
      <c r="G387" s="342"/>
      <c r="H387" s="345">
        <v>0</v>
      </c>
      <c r="I387" s="342"/>
      <c r="J387" s="345">
        <v>0</v>
      </c>
      <c r="K387" s="478"/>
    </row>
    <row r="388" spans="2:11">
      <c r="B388" s="351"/>
      <c r="C388" s="351"/>
      <c r="D388" s="342"/>
      <c r="E388" s="343"/>
      <c r="F388" s="345">
        <v>0</v>
      </c>
      <c r="G388" s="342"/>
      <c r="H388" s="345">
        <v>0</v>
      </c>
      <c r="I388" s="342"/>
      <c r="J388" s="345">
        <v>0</v>
      </c>
      <c r="K388" s="478"/>
    </row>
    <row r="389" spans="2:11" ht="17.25">
      <c r="B389" s="351"/>
      <c r="C389" s="351"/>
      <c r="D389" s="342"/>
      <c r="E389" s="343"/>
      <c r="F389" s="346">
        <v>0</v>
      </c>
      <c r="G389" s="342"/>
      <c r="H389" s="346">
        <v>0</v>
      </c>
      <c r="I389" s="342"/>
      <c r="J389" s="346">
        <v>0</v>
      </c>
      <c r="K389" s="321"/>
    </row>
    <row r="390" spans="2:11">
      <c r="B390" s="351"/>
      <c r="C390" s="351"/>
      <c r="D390" s="342"/>
      <c r="E390" s="343"/>
      <c r="F390" s="345">
        <f>SUM(F385:F389)</f>
        <v>230000000</v>
      </c>
      <c r="G390" s="342"/>
      <c r="H390" s="345">
        <f>SUM(H385:H389)</f>
        <v>0</v>
      </c>
      <c r="I390" s="342"/>
      <c r="J390" s="345">
        <f>SUM(J385:J389)</f>
        <v>0</v>
      </c>
      <c r="K390" s="321"/>
    </row>
    <row r="391" spans="2:11">
      <c r="B391" s="351"/>
      <c r="C391" s="351"/>
      <c r="D391" s="342"/>
      <c r="E391" s="343"/>
      <c r="F391" s="344"/>
      <c r="G391" s="342"/>
      <c r="H391" s="345"/>
      <c r="I391" s="342"/>
      <c r="J391" s="345"/>
      <c r="K391" s="321"/>
    </row>
    <row r="392" spans="2:11" ht="20.100000000000001" customHeight="1">
      <c r="B392" s="482" t="s">
        <v>1107</v>
      </c>
      <c r="C392" s="483"/>
      <c r="D392" s="483"/>
      <c r="E392" s="483"/>
      <c r="F392" s="483"/>
      <c r="G392" s="483"/>
      <c r="H392" s="483"/>
      <c r="I392" s="483"/>
      <c r="J392" s="483"/>
      <c r="K392" s="484"/>
    </row>
    <row r="393" spans="2:11" ht="5.0999999999999996" customHeight="1">
      <c r="B393" s="371"/>
      <c r="C393" s="371"/>
      <c r="D393" s="337"/>
      <c r="E393" s="338"/>
      <c r="F393" s="339"/>
      <c r="G393" s="337"/>
      <c r="H393" s="340"/>
      <c r="I393" s="337"/>
      <c r="J393" s="340"/>
      <c r="K393" s="341"/>
    </row>
    <row r="394" spans="2:11">
      <c r="B394" s="351" t="s">
        <v>527</v>
      </c>
      <c r="C394" s="351" t="s">
        <v>581</v>
      </c>
      <c r="D394" s="342">
        <v>2025</v>
      </c>
      <c r="E394" s="343" t="s">
        <v>854</v>
      </c>
      <c r="F394" s="344">
        <v>185000000</v>
      </c>
      <c r="G394" s="342"/>
      <c r="H394" s="345">
        <v>0</v>
      </c>
      <c r="I394" s="342"/>
      <c r="J394" s="345">
        <v>0</v>
      </c>
      <c r="K394" s="478" t="s">
        <v>1112</v>
      </c>
    </row>
    <row r="395" spans="2:11">
      <c r="B395" s="351"/>
      <c r="C395" s="351"/>
      <c r="D395" s="342"/>
      <c r="E395" s="343"/>
      <c r="F395" s="344">
        <v>0</v>
      </c>
      <c r="G395" s="342"/>
      <c r="H395" s="344">
        <v>0</v>
      </c>
      <c r="I395" s="342"/>
      <c r="J395" s="344">
        <v>0</v>
      </c>
      <c r="K395" s="478"/>
    </row>
    <row r="396" spans="2:11">
      <c r="B396" s="351"/>
      <c r="C396" s="351"/>
      <c r="D396" s="342"/>
      <c r="E396" s="343"/>
      <c r="F396" s="345">
        <v>0</v>
      </c>
      <c r="G396" s="342"/>
      <c r="H396" s="345">
        <v>0</v>
      </c>
      <c r="I396" s="342"/>
      <c r="J396" s="345">
        <v>0</v>
      </c>
      <c r="K396" s="478"/>
    </row>
    <row r="397" spans="2:11">
      <c r="B397" s="351"/>
      <c r="C397" s="351"/>
      <c r="D397" s="342"/>
      <c r="E397" s="343"/>
      <c r="F397" s="345">
        <v>0</v>
      </c>
      <c r="G397" s="342"/>
      <c r="H397" s="345">
        <v>0</v>
      </c>
      <c r="I397" s="342"/>
      <c r="J397" s="345">
        <v>0</v>
      </c>
      <c r="K397" s="478"/>
    </row>
    <row r="398" spans="2:11" ht="17.25">
      <c r="B398" s="351"/>
      <c r="C398" s="351"/>
      <c r="D398" s="342"/>
      <c r="E398" s="343"/>
      <c r="F398" s="346">
        <v>0</v>
      </c>
      <c r="G398" s="342"/>
      <c r="H398" s="346">
        <v>0</v>
      </c>
      <c r="I398" s="342"/>
      <c r="J398" s="346">
        <v>0</v>
      </c>
      <c r="K398" s="321"/>
    </row>
    <row r="399" spans="2:11">
      <c r="B399" s="351"/>
      <c r="C399" s="351"/>
      <c r="D399" s="342"/>
      <c r="E399" s="343"/>
      <c r="F399" s="345">
        <f>SUM(F394:F398)</f>
        <v>185000000</v>
      </c>
      <c r="G399" s="342"/>
      <c r="H399" s="345">
        <f>SUM(H394:H398)</f>
        <v>0</v>
      </c>
      <c r="I399" s="342"/>
      <c r="J399" s="345">
        <f>SUM(J394:J398)</f>
        <v>0</v>
      </c>
      <c r="K399" s="321"/>
    </row>
    <row r="400" spans="2:11">
      <c r="B400" s="353"/>
      <c r="C400" s="353"/>
      <c r="D400" s="347"/>
      <c r="E400" s="348"/>
      <c r="F400" s="349"/>
      <c r="G400" s="347"/>
      <c r="H400" s="350"/>
      <c r="I400" s="347"/>
      <c r="J400" s="350"/>
      <c r="K400" s="323"/>
    </row>
    <row r="401" spans="2:11" ht="5.0999999999999996" customHeight="1">
      <c r="B401" s="351"/>
      <c r="C401" s="351"/>
      <c r="D401" s="342"/>
      <c r="E401" s="343"/>
      <c r="F401" s="344"/>
      <c r="G401" s="342"/>
      <c r="H401" s="345"/>
      <c r="I401" s="342"/>
      <c r="J401" s="345"/>
      <c r="K401" s="321"/>
    </row>
    <row r="402" spans="2:11">
      <c r="B402" s="351" t="s">
        <v>383</v>
      </c>
      <c r="C402" s="351" t="s">
        <v>582</v>
      </c>
      <c r="D402" s="342">
        <v>2025</v>
      </c>
      <c r="E402" s="343" t="s">
        <v>854</v>
      </c>
      <c r="F402" s="344">
        <v>0</v>
      </c>
      <c r="G402" s="342"/>
      <c r="H402" s="344">
        <v>0</v>
      </c>
      <c r="I402" s="342"/>
      <c r="J402" s="344">
        <v>0</v>
      </c>
      <c r="K402" s="478" t="s">
        <v>1114</v>
      </c>
    </row>
    <row r="403" spans="2:11">
      <c r="B403" s="351"/>
      <c r="C403" s="351"/>
      <c r="D403" s="342"/>
      <c r="E403" s="343"/>
      <c r="F403" s="344">
        <v>0</v>
      </c>
      <c r="G403" s="342"/>
      <c r="H403" s="344">
        <v>0</v>
      </c>
      <c r="I403" s="342"/>
      <c r="J403" s="344">
        <v>0</v>
      </c>
      <c r="K403" s="478"/>
    </row>
    <row r="404" spans="2:11">
      <c r="B404" s="351"/>
      <c r="C404" s="351"/>
      <c r="D404" s="342"/>
      <c r="E404" s="343"/>
      <c r="F404" s="344">
        <v>0</v>
      </c>
      <c r="G404" s="342"/>
      <c r="H404" s="344">
        <v>0</v>
      </c>
      <c r="I404" s="342"/>
      <c r="J404" s="344">
        <v>0</v>
      </c>
      <c r="K404" s="478"/>
    </row>
    <row r="405" spans="2:11">
      <c r="B405" s="351"/>
      <c r="C405" s="351"/>
      <c r="D405" s="342"/>
      <c r="E405" s="343"/>
      <c r="F405" s="344">
        <v>0</v>
      </c>
      <c r="G405" s="342"/>
      <c r="H405" s="344">
        <v>0</v>
      </c>
      <c r="I405" s="342"/>
      <c r="J405" s="344">
        <v>0</v>
      </c>
      <c r="K405" s="478"/>
    </row>
    <row r="406" spans="2:11">
      <c r="B406" s="351"/>
      <c r="C406" s="351"/>
      <c r="D406" s="342"/>
      <c r="E406" s="343"/>
      <c r="F406" s="344">
        <v>0</v>
      </c>
      <c r="G406" s="342"/>
      <c r="H406" s="344">
        <v>0</v>
      </c>
      <c r="I406" s="342"/>
      <c r="J406" s="344">
        <v>0</v>
      </c>
      <c r="K406" s="478"/>
    </row>
    <row r="407" spans="2:11" ht="17.25">
      <c r="B407" s="351"/>
      <c r="C407" s="351"/>
      <c r="D407" s="342"/>
      <c r="E407" s="343"/>
      <c r="F407" s="372">
        <v>0</v>
      </c>
      <c r="G407" s="342"/>
      <c r="H407" s="372">
        <v>0</v>
      </c>
      <c r="I407" s="342"/>
      <c r="J407" s="372">
        <v>0</v>
      </c>
      <c r="K407" s="478"/>
    </row>
    <row r="408" spans="2:11">
      <c r="B408" s="351"/>
      <c r="C408" s="351"/>
      <c r="D408" s="342"/>
      <c r="E408" s="343"/>
      <c r="F408" s="344">
        <f>SUM(F402:F407)</f>
        <v>0</v>
      </c>
      <c r="G408" s="342"/>
      <c r="H408" s="344">
        <f>SUM(H402:H407)</f>
        <v>0</v>
      </c>
      <c r="I408" s="342"/>
      <c r="J408" s="344">
        <f>SUM(J402:J407)</f>
        <v>0</v>
      </c>
      <c r="K408" s="478"/>
    </row>
    <row r="409" spans="2:11">
      <c r="B409" s="353"/>
      <c r="C409" s="353"/>
      <c r="D409" s="347"/>
      <c r="E409" s="348"/>
      <c r="F409" s="349"/>
      <c r="G409" s="347"/>
      <c r="H409" s="350"/>
      <c r="I409" s="347"/>
      <c r="J409" s="350"/>
      <c r="K409" s="394"/>
    </row>
    <row r="410" spans="2:11" ht="5.0999999999999996" customHeight="1">
      <c r="B410" s="351"/>
      <c r="C410" s="351"/>
      <c r="D410" s="342"/>
      <c r="E410" s="343"/>
      <c r="F410" s="344"/>
      <c r="G410" s="342"/>
      <c r="H410" s="345"/>
      <c r="I410" s="342"/>
      <c r="J410" s="345"/>
      <c r="K410" s="321"/>
    </row>
    <row r="411" spans="2:11">
      <c r="B411" s="351" t="s">
        <v>385</v>
      </c>
      <c r="C411" s="351" t="s">
        <v>583</v>
      </c>
      <c r="D411" s="342">
        <v>2017</v>
      </c>
      <c r="E411" s="343" t="s">
        <v>257</v>
      </c>
      <c r="F411" s="344">
        <v>109021300</v>
      </c>
      <c r="G411" s="342"/>
      <c r="H411" s="344">
        <v>0</v>
      </c>
      <c r="I411" s="342"/>
      <c r="J411" s="344">
        <v>0</v>
      </c>
      <c r="K411" s="321"/>
    </row>
    <row r="412" spans="2:11">
      <c r="B412" s="351"/>
      <c r="C412" s="351"/>
      <c r="D412" s="342">
        <v>2025</v>
      </c>
      <c r="E412" s="343" t="s">
        <v>854</v>
      </c>
      <c r="F412" s="344">
        <v>169500000</v>
      </c>
      <c r="G412" s="342"/>
      <c r="H412" s="344">
        <v>0</v>
      </c>
      <c r="I412" s="342"/>
      <c r="J412" s="344">
        <v>0</v>
      </c>
      <c r="K412" s="321"/>
    </row>
    <row r="413" spans="2:11">
      <c r="B413" s="351"/>
      <c r="C413" s="351"/>
      <c r="D413" s="342"/>
      <c r="E413" s="343"/>
      <c r="F413" s="344">
        <v>0</v>
      </c>
      <c r="G413" s="342"/>
      <c r="H413" s="344">
        <v>0</v>
      </c>
      <c r="I413" s="342"/>
      <c r="J413" s="344">
        <v>0</v>
      </c>
      <c r="K413" s="321"/>
    </row>
    <row r="414" spans="2:11">
      <c r="B414" s="351"/>
      <c r="C414" s="351"/>
      <c r="D414" s="342"/>
      <c r="E414" s="343"/>
      <c r="F414" s="344">
        <v>0</v>
      </c>
      <c r="G414" s="342"/>
      <c r="H414" s="344">
        <v>0</v>
      </c>
      <c r="I414" s="342"/>
      <c r="J414" s="344">
        <v>0</v>
      </c>
      <c r="K414" s="321"/>
    </row>
    <row r="415" spans="2:11" ht="17.25">
      <c r="B415" s="351"/>
      <c r="C415" s="351"/>
      <c r="D415" s="342"/>
      <c r="E415" s="343"/>
      <c r="F415" s="372">
        <v>0</v>
      </c>
      <c r="G415" s="342"/>
      <c r="H415" s="372">
        <v>0</v>
      </c>
      <c r="I415" s="342"/>
      <c r="J415" s="372">
        <v>0</v>
      </c>
      <c r="K415" s="321"/>
    </row>
    <row r="416" spans="2:11">
      <c r="B416" s="351"/>
      <c r="C416" s="351"/>
      <c r="D416" s="342"/>
      <c r="E416" s="343"/>
      <c r="F416" s="344">
        <f>SUM(F411:F415)</f>
        <v>278521300</v>
      </c>
      <c r="G416" s="342"/>
      <c r="H416" s="344">
        <f>SUM(H410:H415)</f>
        <v>0</v>
      </c>
      <c r="I416" s="342"/>
      <c r="J416" s="344">
        <f>SUM(J410:J415)</f>
        <v>0</v>
      </c>
      <c r="K416" s="321"/>
    </row>
    <row r="417" spans="2:11">
      <c r="B417" s="353"/>
      <c r="C417" s="353"/>
      <c r="D417" s="347"/>
      <c r="E417" s="348"/>
      <c r="F417" s="349"/>
      <c r="G417" s="347"/>
      <c r="H417" s="350"/>
      <c r="I417" s="347"/>
      <c r="J417" s="350"/>
      <c r="K417" s="323"/>
    </row>
    <row r="418" spans="2:11" ht="5.0999999999999996" customHeight="1">
      <c r="B418" s="351"/>
      <c r="C418" s="351"/>
      <c r="D418" s="342"/>
      <c r="E418" s="343"/>
      <c r="F418" s="344"/>
      <c r="G418" s="342"/>
      <c r="H418" s="345"/>
      <c r="I418" s="342"/>
      <c r="J418" s="345"/>
      <c r="K418" s="321"/>
    </row>
    <row r="419" spans="2:11">
      <c r="B419" s="351" t="s">
        <v>387</v>
      </c>
      <c r="C419" s="351" t="s">
        <v>584</v>
      </c>
      <c r="D419" s="342">
        <v>2019</v>
      </c>
      <c r="E419" s="343" t="s">
        <v>257</v>
      </c>
      <c r="F419" s="344">
        <v>75000000</v>
      </c>
      <c r="G419" s="342"/>
      <c r="H419" s="344">
        <v>0</v>
      </c>
      <c r="I419" s="342"/>
      <c r="J419" s="344">
        <v>0</v>
      </c>
      <c r="K419" s="321"/>
    </row>
    <row r="420" spans="2:11">
      <c r="B420" s="351"/>
      <c r="C420" s="351"/>
      <c r="D420" s="342">
        <v>2021</v>
      </c>
      <c r="E420" s="343" t="s">
        <v>257</v>
      </c>
      <c r="F420" s="344">
        <v>300000000</v>
      </c>
      <c r="G420" s="342"/>
      <c r="H420" s="344">
        <v>0</v>
      </c>
      <c r="I420" s="342"/>
      <c r="J420" s="344">
        <v>0</v>
      </c>
      <c r="K420" s="321"/>
    </row>
    <row r="421" spans="2:11">
      <c r="B421" s="351"/>
      <c r="C421" s="351"/>
      <c r="D421" s="342">
        <v>2025</v>
      </c>
      <c r="E421" s="343" t="s">
        <v>854</v>
      </c>
      <c r="F421" s="344">
        <v>216821000</v>
      </c>
      <c r="G421" s="342"/>
      <c r="H421" s="344">
        <v>0</v>
      </c>
      <c r="I421" s="342"/>
      <c r="J421" s="344">
        <v>0</v>
      </c>
      <c r="K421" s="321"/>
    </row>
    <row r="422" spans="2:11">
      <c r="B422" s="351"/>
      <c r="C422" s="351"/>
      <c r="D422" s="342"/>
      <c r="E422" s="343"/>
      <c r="F422" s="344">
        <v>0</v>
      </c>
      <c r="G422" s="342"/>
      <c r="H422" s="344">
        <v>0</v>
      </c>
      <c r="I422" s="342"/>
      <c r="J422" s="344">
        <v>0</v>
      </c>
      <c r="K422" s="321"/>
    </row>
    <row r="423" spans="2:11" ht="17.25">
      <c r="B423" s="351"/>
      <c r="C423" s="351"/>
      <c r="D423" s="342"/>
      <c r="E423" s="343"/>
      <c r="F423" s="372">
        <v>0</v>
      </c>
      <c r="G423" s="342"/>
      <c r="H423" s="372">
        <v>0</v>
      </c>
      <c r="I423" s="342"/>
      <c r="J423" s="372">
        <v>0</v>
      </c>
      <c r="K423" s="321"/>
    </row>
    <row r="424" spans="2:11">
      <c r="B424" s="351"/>
      <c r="C424" s="351"/>
      <c r="D424" s="342"/>
      <c r="E424" s="343"/>
      <c r="F424" s="344">
        <f>SUM(F419:F423)</f>
        <v>591821000</v>
      </c>
      <c r="G424" s="342"/>
      <c r="H424" s="344">
        <f>SUM(H418:H423)</f>
        <v>0</v>
      </c>
      <c r="I424" s="342"/>
      <c r="J424" s="344">
        <f>SUM(J418:J423)</f>
        <v>0</v>
      </c>
      <c r="K424" s="321"/>
    </row>
    <row r="425" spans="2:11" ht="9.9499999999999993" customHeight="1">
      <c r="B425" s="353"/>
      <c r="C425" s="353"/>
      <c r="D425" s="347"/>
      <c r="E425" s="348"/>
      <c r="F425" s="349"/>
      <c r="G425" s="347"/>
      <c r="H425" s="350"/>
      <c r="I425" s="347"/>
      <c r="J425" s="350"/>
      <c r="K425" s="323"/>
    </row>
    <row r="426" spans="2:11" ht="5.0999999999999996" customHeight="1">
      <c r="B426" s="351"/>
      <c r="C426" s="351"/>
      <c r="D426" s="342"/>
      <c r="E426" s="343"/>
      <c r="F426" s="344"/>
      <c r="G426" s="342"/>
      <c r="H426" s="345"/>
      <c r="I426" s="342"/>
      <c r="J426" s="345"/>
      <c r="K426" s="321"/>
    </row>
    <row r="427" spans="2:11">
      <c r="B427" s="351" t="s">
        <v>389</v>
      </c>
      <c r="C427" s="351" t="s">
        <v>585</v>
      </c>
      <c r="D427" s="342">
        <v>2017</v>
      </c>
      <c r="E427" s="343" t="s">
        <v>257</v>
      </c>
      <c r="F427" s="344">
        <v>80000000</v>
      </c>
      <c r="G427" s="342"/>
      <c r="H427" s="345">
        <v>0</v>
      </c>
      <c r="I427" s="342"/>
      <c r="J427" s="345">
        <v>0</v>
      </c>
      <c r="K427" s="321"/>
    </row>
    <row r="428" spans="2:11">
      <c r="B428" s="351"/>
      <c r="C428" s="351"/>
      <c r="D428" s="342">
        <v>2018</v>
      </c>
      <c r="E428" s="343" t="s">
        <v>257</v>
      </c>
      <c r="F428" s="344">
        <v>50733000</v>
      </c>
      <c r="G428" s="342"/>
      <c r="H428" s="344">
        <v>0</v>
      </c>
      <c r="I428" s="342"/>
      <c r="J428" s="344">
        <v>0</v>
      </c>
      <c r="K428" s="321"/>
    </row>
    <row r="429" spans="2:11">
      <c r="B429" s="351"/>
      <c r="C429" s="351"/>
      <c r="D429" s="342">
        <v>2025</v>
      </c>
      <c r="E429" s="343" t="s">
        <v>854</v>
      </c>
      <c r="F429" s="344">
        <v>167000000</v>
      </c>
      <c r="G429" s="342"/>
      <c r="H429" s="344">
        <v>0</v>
      </c>
      <c r="I429" s="342"/>
      <c r="J429" s="344">
        <v>0</v>
      </c>
      <c r="K429" s="321"/>
    </row>
    <row r="430" spans="2:11">
      <c r="B430" s="351"/>
      <c r="C430" s="351"/>
      <c r="D430" s="342"/>
      <c r="E430" s="343"/>
      <c r="F430" s="344">
        <v>0</v>
      </c>
      <c r="G430" s="342"/>
      <c r="H430" s="344">
        <v>0</v>
      </c>
      <c r="I430" s="342"/>
      <c r="J430" s="344">
        <v>0</v>
      </c>
      <c r="K430" s="321"/>
    </row>
    <row r="431" spans="2:11">
      <c r="B431" s="351"/>
      <c r="C431" s="351"/>
      <c r="D431" s="342"/>
      <c r="E431" s="343"/>
      <c r="F431" s="344">
        <v>0</v>
      </c>
      <c r="G431" s="342"/>
      <c r="H431" s="344">
        <v>0</v>
      </c>
      <c r="I431" s="342"/>
      <c r="J431" s="344">
        <v>0</v>
      </c>
      <c r="K431" s="321"/>
    </row>
    <row r="432" spans="2:11" ht="17.25">
      <c r="B432" s="351"/>
      <c r="C432" s="351"/>
      <c r="D432" s="342"/>
      <c r="E432" s="343"/>
      <c r="F432" s="372">
        <v>0</v>
      </c>
      <c r="G432" s="342"/>
      <c r="H432" s="372">
        <v>0</v>
      </c>
      <c r="I432" s="342"/>
      <c r="J432" s="372">
        <v>0</v>
      </c>
      <c r="K432" s="321"/>
    </row>
    <row r="433" spans="2:11">
      <c r="B433" s="351"/>
      <c r="C433" s="351"/>
      <c r="D433" s="342"/>
      <c r="E433" s="343"/>
      <c r="F433" s="344">
        <f>SUM(F427:F432)</f>
        <v>297733000</v>
      </c>
      <c r="G433" s="342"/>
      <c r="H433" s="344">
        <f>SUM(H427:H432)</f>
        <v>0</v>
      </c>
      <c r="I433" s="342"/>
      <c r="J433" s="344">
        <f>SUM(J427:J432)</f>
        <v>0</v>
      </c>
      <c r="K433" s="321"/>
    </row>
    <row r="434" spans="2:11" ht="5.0999999999999996" customHeight="1">
      <c r="B434" s="353"/>
      <c r="C434" s="353"/>
      <c r="D434" s="347"/>
      <c r="E434" s="348"/>
      <c r="F434" s="349"/>
      <c r="G434" s="347"/>
      <c r="H434" s="350"/>
      <c r="I434" s="347"/>
      <c r="J434" s="350"/>
      <c r="K434" s="323"/>
    </row>
    <row r="435" spans="2:11" ht="20.100000000000001" customHeight="1">
      <c r="B435" s="482" t="s">
        <v>1107</v>
      </c>
      <c r="C435" s="483"/>
      <c r="D435" s="483"/>
      <c r="E435" s="483"/>
      <c r="F435" s="483"/>
      <c r="G435" s="483"/>
      <c r="H435" s="483"/>
      <c r="I435" s="483"/>
      <c r="J435" s="483"/>
      <c r="K435" s="484"/>
    </row>
    <row r="436" spans="2:11" ht="5.0999999999999996" customHeight="1">
      <c r="B436" s="351"/>
      <c r="C436" s="351"/>
      <c r="D436" s="342"/>
      <c r="E436" s="343"/>
      <c r="F436" s="344"/>
      <c r="G436" s="342"/>
      <c r="H436" s="345"/>
      <c r="I436" s="342"/>
      <c r="J436" s="345"/>
      <c r="K436" s="321"/>
    </row>
    <row r="437" spans="2:11">
      <c r="B437" s="351" t="s">
        <v>390</v>
      </c>
      <c r="C437" s="351" t="s">
        <v>586</v>
      </c>
      <c r="D437" s="342">
        <v>2016</v>
      </c>
      <c r="E437" s="343" t="s">
        <v>257</v>
      </c>
      <c r="F437" s="344">
        <v>50000000</v>
      </c>
      <c r="G437" s="342"/>
      <c r="H437" s="345">
        <v>0</v>
      </c>
      <c r="I437" s="569">
        <v>2022</v>
      </c>
      <c r="J437" s="570">
        <v>8400000</v>
      </c>
      <c r="K437" s="321"/>
    </row>
    <row r="438" spans="2:11">
      <c r="B438" s="351"/>
      <c r="C438" s="351"/>
      <c r="D438" s="342">
        <v>2021</v>
      </c>
      <c r="E438" s="343" t="s">
        <v>257</v>
      </c>
      <c r="F438" s="344">
        <v>235000000</v>
      </c>
      <c r="G438" s="342"/>
      <c r="H438" s="345">
        <v>0</v>
      </c>
      <c r="I438" s="342"/>
      <c r="J438" s="345">
        <v>0</v>
      </c>
      <c r="K438" s="321"/>
    </row>
    <row r="439" spans="2:11">
      <c r="B439" s="351"/>
      <c r="C439" s="351"/>
      <c r="D439" s="342">
        <v>2025</v>
      </c>
      <c r="E439" s="343" t="s">
        <v>854</v>
      </c>
      <c r="F439" s="344">
        <v>177314500</v>
      </c>
      <c r="G439" s="342"/>
      <c r="H439" s="345">
        <v>0</v>
      </c>
      <c r="I439" s="342"/>
      <c r="J439" s="345">
        <v>0</v>
      </c>
      <c r="K439" s="321"/>
    </row>
    <row r="440" spans="2:11">
      <c r="B440" s="351"/>
      <c r="C440" s="351"/>
      <c r="D440" s="342"/>
      <c r="E440" s="343"/>
      <c r="F440" s="344">
        <v>0</v>
      </c>
      <c r="G440" s="342"/>
      <c r="H440" s="344">
        <v>0</v>
      </c>
      <c r="I440" s="342"/>
      <c r="J440" s="344">
        <v>0</v>
      </c>
      <c r="K440" s="321"/>
    </row>
    <row r="441" spans="2:11" ht="17.25">
      <c r="B441" s="351"/>
      <c r="C441" s="351"/>
      <c r="D441" s="342"/>
      <c r="E441" s="343"/>
      <c r="F441" s="372">
        <v>0</v>
      </c>
      <c r="G441" s="342"/>
      <c r="H441" s="372">
        <v>0</v>
      </c>
      <c r="I441" s="342"/>
      <c r="J441" s="372">
        <v>0</v>
      </c>
      <c r="K441" s="321"/>
    </row>
    <row r="442" spans="2:11">
      <c r="B442" s="351"/>
      <c r="C442" s="351"/>
      <c r="D442" s="342"/>
      <c r="E442" s="343"/>
      <c r="F442" s="344">
        <f>SUM(F437:F441)</f>
        <v>462314500</v>
      </c>
      <c r="G442" s="342"/>
      <c r="H442" s="344">
        <f>SUM(H437:H441)</f>
        <v>0</v>
      </c>
      <c r="I442" s="342"/>
      <c r="J442" s="344">
        <f>SUM(J437:J441)</f>
        <v>8400000</v>
      </c>
      <c r="K442" s="321"/>
    </row>
    <row r="443" spans="2:11" ht="5.0999999999999996" customHeight="1">
      <c r="B443" s="351"/>
      <c r="C443" s="351"/>
      <c r="D443" s="342"/>
      <c r="E443" s="343"/>
      <c r="F443" s="344"/>
      <c r="G443" s="342"/>
      <c r="H443" s="345"/>
      <c r="I443" s="342"/>
      <c r="J443" s="345"/>
      <c r="K443" s="321"/>
    </row>
    <row r="444" spans="2:11" ht="5.0999999999999996" customHeight="1">
      <c r="B444" s="371"/>
      <c r="C444" s="371"/>
      <c r="D444" s="337"/>
      <c r="E444" s="338"/>
      <c r="F444" s="339"/>
      <c r="G444" s="337"/>
      <c r="H444" s="340"/>
      <c r="I444" s="337"/>
      <c r="J444" s="340"/>
      <c r="K444" s="341"/>
    </row>
    <row r="445" spans="2:11">
      <c r="B445" s="351" t="s">
        <v>392</v>
      </c>
      <c r="C445" s="351" t="s">
        <v>587</v>
      </c>
      <c r="D445" s="342">
        <v>2018</v>
      </c>
      <c r="E445" s="343" t="s">
        <v>257</v>
      </c>
      <c r="F445" s="344">
        <v>47325000</v>
      </c>
      <c r="G445" s="342"/>
      <c r="H445" s="345">
        <v>0</v>
      </c>
      <c r="I445" s="563">
        <v>2021</v>
      </c>
      <c r="J445" s="564">
        <v>22240600</v>
      </c>
      <c r="K445" s="321"/>
    </row>
    <row r="446" spans="2:11">
      <c r="B446" s="351"/>
      <c r="C446" s="351"/>
      <c r="D446" s="342">
        <v>2019</v>
      </c>
      <c r="E446" s="343" t="s">
        <v>257</v>
      </c>
      <c r="F446" s="344">
        <v>80000000</v>
      </c>
      <c r="G446" s="342"/>
      <c r="H446" s="345">
        <v>0</v>
      </c>
      <c r="I446" s="342"/>
      <c r="J446" s="345">
        <v>0</v>
      </c>
      <c r="K446" s="321"/>
    </row>
    <row r="447" spans="2:11">
      <c r="B447" s="351"/>
      <c r="C447" s="351"/>
      <c r="D447" s="342">
        <v>2025</v>
      </c>
      <c r="E447" s="343" t="s">
        <v>854</v>
      </c>
      <c r="F447" s="344">
        <v>212000000</v>
      </c>
      <c r="G447" s="342"/>
      <c r="H447" s="345">
        <v>0</v>
      </c>
      <c r="I447" s="342"/>
      <c r="J447" s="345">
        <v>0</v>
      </c>
      <c r="K447" s="321"/>
    </row>
    <row r="448" spans="2:11">
      <c r="B448" s="351"/>
      <c r="C448" s="351"/>
      <c r="D448" s="342"/>
      <c r="E448" s="343"/>
      <c r="F448" s="344">
        <v>0</v>
      </c>
      <c r="G448" s="342"/>
      <c r="H448" s="344">
        <v>0</v>
      </c>
      <c r="I448" s="342"/>
      <c r="J448" s="344">
        <v>0</v>
      </c>
      <c r="K448" s="321"/>
    </row>
    <row r="449" spans="2:11" ht="17.25">
      <c r="B449" s="351"/>
      <c r="C449" s="351"/>
      <c r="D449" s="342"/>
      <c r="E449" s="343"/>
      <c r="F449" s="372">
        <v>0</v>
      </c>
      <c r="G449" s="342"/>
      <c r="H449" s="372">
        <v>0</v>
      </c>
      <c r="I449" s="342"/>
      <c r="J449" s="372">
        <v>0</v>
      </c>
      <c r="K449" s="321"/>
    </row>
    <row r="450" spans="2:11">
      <c r="B450" s="351"/>
      <c r="C450" s="351"/>
      <c r="D450" s="342"/>
      <c r="E450" s="343"/>
      <c r="F450" s="344">
        <f>SUM(F445:F449)</f>
        <v>339325000</v>
      </c>
      <c r="G450" s="342"/>
      <c r="H450" s="344">
        <f>SUM(H445:H449)</f>
        <v>0</v>
      </c>
      <c r="I450" s="342"/>
      <c r="J450" s="344">
        <f>SUM(J445:J449)</f>
        <v>22240600</v>
      </c>
      <c r="K450" s="321"/>
    </row>
    <row r="451" spans="2:11" ht="5.0999999999999996" customHeight="1">
      <c r="B451" s="353"/>
      <c r="C451" s="353"/>
      <c r="D451" s="347"/>
      <c r="E451" s="348"/>
      <c r="F451" s="349"/>
      <c r="G451" s="347"/>
      <c r="H451" s="350"/>
      <c r="I451" s="347"/>
      <c r="J451" s="350"/>
      <c r="K451" s="323"/>
    </row>
    <row r="452" spans="2:11" ht="5.0999999999999996" customHeight="1">
      <c r="B452" s="351"/>
      <c r="C452" s="351"/>
      <c r="D452" s="342"/>
      <c r="E452" s="343"/>
      <c r="F452" s="344"/>
      <c r="G452" s="342"/>
      <c r="H452" s="345"/>
      <c r="I452" s="342"/>
      <c r="J452" s="345"/>
      <c r="K452" s="321"/>
    </row>
    <row r="453" spans="2:11">
      <c r="B453" s="351" t="s">
        <v>394</v>
      </c>
      <c r="C453" s="351" t="s">
        <v>588</v>
      </c>
      <c r="D453" s="342">
        <v>2017</v>
      </c>
      <c r="E453" s="343" t="s">
        <v>257</v>
      </c>
      <c r="F453" s="344">
        <v>75000000</v>
      </c>
      <c r="G453" s="342"/>
      <c r="H453" s="345">
        <v>0</v>
      </c>
      <c r="I453" s="563">
        <v>2021</v>
      </c>
      <c r="J453" s="564">
        <v>6007153</v>
      </c>
      <c r="K453" s="321"/>
    </row>
    <row r="454" spans="2:11">
      <c r="B454" s="351"/>
      <c r="C454" s="351"/>
      <c r="D454" s="342">
        <v>2018</v>
      </c>
      <c r="E454" s="343" t="s">
        <v>257</v>
      </c>
      <c r="F454" s="344">
        <v>100000000</v>
      </c>
      <c r="G454" s="342"/>
      <c r="H454" s="345">
        <v>0</v>
      </c>
      <c r="I454" s="342"/>
      <c r="J454" s="345">
        <v>0</v>
      </c>
      <c r="K454" s="321"/>
    </row>
    <row r="455" spans="2:11">
      <c r="B455" s="351"/>
      <c r="C455" s="351"/>
      <c r="D455" s="342">
        <v>2025</v>
      </c>
      <c r="E455" s="343" t="s">
        <v>854</v>
      </c>
      <c r="F455" s="344">
        <v>167000000</v>
      </c>
      <c r="G455" s="342"/>
      <c r="H455" s="345">
        <v>0</v>
      </c>
      <c r="I455" s="342"/>
      <c r="J455" s="345">
        <v>0</v>
      </c>
      <c r="K455" s="321"/>
    </row>
    <row r="456" spans="2:11">
      <c r="B456" s="351"/>
      <c r="C456" s="351"/>
      <c r="D456" s="342"/>
      <c r="E456" s="343"/>
      <c r="F456" s="344">
        <v>0</v>
      </c>
      <c r="G456" s="342"/>
      <c r="H456" s="344">
        <v>0</v>
      </c>
      <c r="I456" s="342"/>
      <c r="J456" s="344">
        <v>0</v>
      </c>
      <c r="K456" s="321"/>
    </row>
    <row r="457" spans="2:11" ht="17.25">
      <c r="B457" s="351"/>
      <c r="C457" s="351"/>
      <c r="D457" s="342"/>
      <c r="E457" s="343"/>
      <c r="F457" s="372">
        <v>0</v>
      </c>
      <c r="G457" s="342"/>
      <c r="H457" s="372">
        <v>0</v>
      </c>
      <c r="I457" s="342"/>
      <c r="J457" s="372">
        <v>0</v>
      </c>
      <c r="K457" s="321"/>
    </row>
    <row r="458" spans="2:11">
      <c r="B458" s="351"/>
      <c r="C458" s="351"/>
      <c r="D458" s="342"/>
      <c r="E458" s="343"/>
      <c r="F458" s="344">
        <f>SUM(F453:F457)</f>
        <v>342000000</v>
      </c>
      <c r="G458" s="342"/>
      <c r="H458" s="344">
        <f>SUM(H453:H457)</f>
        <v>0</v>
      </c>
      <c r="I458" s="342"/>
      <c r="J458" s="344">
        <f>SUM(J453:J457)</f>
        <v>6007153</v>
      </c>
      <c r="K458" s="321"/>
    </row>
    <row r="459" spans="2:11" ht="5.0999999999999996" customHeight="1">
      <c r="B459" s="353"/>
      <c r="C459" s="353"/>
      <c r="D459" s="347"/>
      <c r="E459" s="348"/>
      <c r="F459" s="349"/>
      <c r="G459" s="347"/>
      <c r="H459" s="350"/>
      <c r="I459" s="347"/>
      <c r="J459" s="350"/>
      <c r="K459" s="323"/>
    </row>
    <row r="460" spans="2:11" ht="5.0999999999999996" customHeight="1">
      <c r="B460" s="351"/>
      <c r="C460" s="351"/>
      <c r="D460" s="342"/>
      <c r="E460" s="343"/>
      <c r="F460" s="344"/>
      <c r="G460" s="342"/>
      <c r="H460" s="345"/>
      <c r="I460" s="342"/>
      <c r="J460" s="345"/>
      <c r="K460" s="321"/>
    </row>
    <row r="461" spans="2:11">
      <c r="B461" s="351" t="s">
        <v>396</v>
      </c>
      <c r="C461" s="351" t="s">
        <v>589</v>
      </c>
      <c r="D461" s="342" t="s">
        <v>691</v>
      </c>
      <c r="E461" s="343" t="s">
        <v>736</v>
      </c>
      <c r="F461" s="344">
        <v>0</v>
      </c>
      <c r="G461" s="342"/>
      <c r="H461" s="345">
        <v>0</v>
      </c>
      <c r="I461" s="563">
        <v>2021</v>
      </c>
      <c r="J461" s="564">
        <v>2007300</v>
      </c>
      <c r="K461" s="478" t="s">
        <v>1116</v>
      </c>
    </row>
    <row r="462" spans="2:11">
      <c r="B462" s="351"/>
      <c r="C462" s="351"/>
      <c r="D462" s="342">
        <v>2025</v>
      </c>
      <c r="E462" s="343" t="s">
        <v>854</v>
      </c>
      <c r="F462" s="344">
        <v>166000000</v>
      </c>
      <c r="G462" s="342"/>
      <c r="H462" s="345">
        <v>0</v>
      </c>
      <c r="I462" s="342"/>
      <c r="J462" s="345">
        <v>0</v>
      </c>
      <c r="K462" s="478"/>
    </row>
    <row r="463" spans="2:11">
      <c r="B463" s="351"/>
      <c r="C463" s="351"/>
      <c r="D463" s="342"/>
      <c r="E463" s="343"/>
      <c r="F463" s="344">
        <v>0</v>
      </c>
      <c r="G463" s="342"/>
      <c r="H463" s="344">
        <v>0</v>
      </c>
      <c r="I463" s="342"/>
      <c r="J463" s="344">
        <v>0</v>
      </c>
      <c r="K463" s="478"/>
    </row>
    <row r="464" spans="2:11" ht="17.25">
      <c r="B464" s="351"/>
      <c r="C464" s="351"/>
      <c r="D464" s="342"/>
      <c r="E464" s="343"/>
      <c r="F464" s="372">
        <v>0</v>
      </c>
      <c r="G464" s="342"/>
      <c r="H464" s="372">
        <v>0</v>
      </c>
      <c r="I464" s="342"/>
      <c r="J464" s="372">
        <v>0</v>
      </c>
      <c r="K464" s="321"/>
    </row>
    <row r="465" spans="2:11">
      <c r="B465" s="351"/>
      <c r="C465" s="351"/>
      <c r="D465" s="342"/>
      <c r="E465" s="343"/>
      <c r="F465" s="344">
        <f>SUM(F460:F464)</f>
        <v>166000000</v>
      </c>
      <c r="G465" s="342"/>
      <c r="H465" s="344">
        <f>SUM(H459:H464)</f>
        <v>0</v>
      </c>
      <c r="I465" s="342"/>
      <c r="J465" s="344">
        <f>SUM(J459:J464)</f>
        <v>2007300</v>
      </c>
      <c r="K465" s="321"/>
    </row>
    <row r="466" spans="2:11" ht="5.0999999999999996" customHeight="1">
      <c r="B466" s="353"/>
      <c r="C466" s="353"/>
      <c r="D466" s="347"/>
      <c r="E466" s="348"/>
      <c r="F466" s="396"/>
      <c r="G466" s="347"/>
      <c r="H466" s="349"/>
      <c r="I466" s="347"/>
      <c r="J466" s="395"/>
      <c r="K466" s="323"/>
    </row>
    <row r="467" spans="2:11" ht="5.0999999999999996" customHeight="1">
      <c r="B467" s="351"/>
      <c r="C467" s="351"/>
      <c r="D467" s="342"/>
      <c r="E467" s="343"/>
      <c r="F467" s="344"/>
      <c r="G467" s="342"/>
      <c r="H467" s="345"/>
      <c r="I467" s="342"/>
      <c r="J467" s="345"/>
      <c r="K467" s="321"/>
    </row>
    <row r="468" spans="2:11" ht="14.45" customHeight="1">
      <c r="B468" s="351" t="s">
        <v>398</v>
      </c>
      <c r="C468" s="351" t="s">
        <v>590</v>
      </c>
      <c r="D468" s="342" t="s">
        <v>691</v>
      </c>
      <c r="E468" s="343" t="s">
        <v>691</v>
      </c>
      <c r="F468" s="372">
        <v>0</v>
      </c>
      <c r="G468" s="342"/>
      <c r="H468" s="346">
        <v>0</v>
      </c>
      <c r="I468" s="342" t="s">
        <v>691</v>
      </c>
      <c r="J468" s="346">
        <v>0</v>
      </c>
      <c r="K468" s="478" t="s">
        <v>1115</v>
      </c>
    </row>
    <row r="469" spans="2:11">
      <c r="B469" s="351"/>
      <c r="C469" s="351"/>
      <c r="D469" s="342"/>
      <c r="E469" s="343"/>
      <c r="F469" s="344">
        <f>F468</f>
        <v>0</v>
      </c>
      <c r="G469" s="342"/>
      <c r="H469" s="345">
        <f>H468</f>
        <v>0</v>
      </c>
      <c r="I469" s="342"/>
      <c r="J469" s="345">
        <f>J468</f>
        <v>0</v>
      </c>
      <c r="K469" s="478"/>
    </row>
    <row r="470" spans="2:11">
      <c r="B470" s="351"/>
      <c r="C470" s="351"/>
      <c r="D470" s="342"/>
      <c r="E470" s="343"/>
      <c r="F470" s="344"/>
      <c r="G470" s="342"/>
      <c r="H470" s="345"/>
      <c r="I470" s="342"/>
      <c r="J470" s="345"/>
      <c r="K470" s="478"/>
    </row>
    <row r="471" spans="2:11" ht="5.0999999999999996" customHeight="1">
      <c r="B471" s="353"/>
      <c r="C471" s="353"/>
      <c r="D471" s="347"/>
      <c r="E471" s="348"/>
      <c r="F471" s="349"/>
      <c r="G471" s="347"/>
      <c r="H471" s="350"/>
      <c r="I471" s="347"/>
      <c r="J471" s="350"/>
      <c r="K471" s="323"/>
    </row>
    <row r="472" spans="2:11" ht="5.0999999999999996" customHeight="1">
      <c r="B472" s="351"/>
      <c r="C472" s="351"/>
      <c r="D472" s="342"/>
      <c r="E472" s="343"/>
      <c r="F472" s="344"/>
      <c r="G472" s="342"/>
      <c r="H472" s="345"/>
      <c r="I472" s="342"/>
      <c r="J472" s="345"/>
      <c r="K472" s="321"/>
    </row>
    <row r="473" spans="2:11">
      <c r="B473" s="351" t="s">
        <v>399</v>
      </c>
      <c r="C473" s="351" t="s">
        <v>591</v>
      </c>
      <c r="D473" s="342">
        <v>2017</v>
      </c>
      <c r="E473" s="343" t="s">
        <v>257</v>
      </c>
      <c r="F473" s="344">
        <v>41765000</v>
      </c>
      <c r="G473" s="342"/>
      <c r="H473" s="345">
        <v>0</v>
      </c>
      <c r="I473" s="342"/>
      <c r="J473" s="345">
        <v>0</v>
      </c>
      <c r="K473" s="321"/>
    </row>
    <row r="474" spans="2:11">
      <c r="B474" s="351"/>
      <c r="C474" s="351"/>
      <c r="D474" s="342">
        <v>2025</v>
      </c>
      <c r="E474" s="343" t="s">
        <v>854</v>
      </c>
      <c r="F474" s="344">
        <v>158000000</v>
      </c>
      <c r="G474" s="342"/>
      <c r="H474" s="345">
        <v>0</v>
      </c>
      <c r="I474" s="342"/>
      <c r="J474" s="345">
        <v>0</v>
      </c>
      <c r="K474" s="321"/>
    </row>
    <row r="475" spans="2:11">
      <c r="B475" s="351"/>
      <c r="C475" s="351"/>
      <c r="D475" s="342"/>
      <c r="E475" s="343"/>
      <c r="F475" s="344">
        <v>0</v>
      </c>
      <c r="G475" s="342"/>
      <c r="H475" s="345">
        <v>0</v>
      </c>
      <c r="I475" s="342"/>
      <c r="J475" s="345">
        <v>0</v>
      </c>
      <c r="K475" s="321"/>
    </row>
    <row r="476" spans="2:11">
      <c r="B476" s="351"/>
      <c r="C476" s="351"/>
      <c r="D476" s="342"/>
      <c r="E476" s="343"/>
      <c r="F476" s="344">
        <v>0</v>
      </c>
      <c r="G476" s="342"/>
      <c r="H476" s="345">
        <v>0</v>
      </c>
      <c r="I476" s="342"/>
      <c r="J476" s="345">
        <v>0</v>
      </c>
      <c r="K476" s="321"/>
    </row>
    <row r="477" spans="2:11" ht="17.25">
      <c r="B477" s="351"/>
      <c r="C477" s="351"/>
      <c r="D477" s="342"/>
      <c r="E477" s="343"/>
      <c r="F477" s="372">
        <v>0</v>
      </c>
      <c r="G477" s="342"/>
      <c r="H477" s="346">
        <v>0</v>
      </c>
      <c r="I477" s="342"/>
      <c r="J477" s="346">
        <v>0</v>
      </c>
      <c r="K477" s="321"/>
    </row>
    <row r="478" spans="2:11">
      <c r="B478" s="351"/>
      <c r="C478" s="351"/>
      <c r="D478" s="342"/>
      <c r="E478" s="343"/>
      <c r="F478" s="344">
        <f>SUM(F473:F477)</f>
        <v>199765000</v>
      </c>
      <c r="G478" s="342"/>
      <c r="H478" s="345">
        <f>SUM(H473:H477)</f>
        <v>0</v>
      </c>
      <c r="I478" s="342"/>
      <c r="J478" s="345">
        <f>SUM(J473:J477)</f>
        <v>0</v>
      </c>
      <c r="K478" s="321"/>
    </row>
    <row r="479" spans="2:11">
      <c r="B479" s="353"/>
      <c r="C479" s="353"/>
      <c r="D479" s="347"/>
      <c r="E479" s="348"/>
      <c r="F479" s="349"/>
      <c r="G479" s="347"/>
      <c r="H479" s="350"/>
      <c r="I479" s="347"/>
      <c r="J479" s="350"/>
      <c r="K479" s="323"/>
    </row>
    <row r="480" spans="2:11" ht="20.100000000000001" customHeight="1">
      <c r="B480" s="485" t="s">
        <v>1108</v>
      </c>
      <c r="C480" s="486"/>
      <c r="D480" s="486"/>
      <c r="E480" s="486"/>
      <c r="F480" s="486"/>
      <c r="G480" s="486"/>
      <c r="H480" s="486"/>
      <c r="I480" s="486"/>
      <c r="J480" s="486"/>
      <c r="K480" s="487"/>
    </row>
    <row r="481" spans="2:11" ht="5.0999999999999996" customHeight="1">
      <c r="B481" s="371"/>
      <c r="C481" s="380"/>
      <c r="D481" s="381"/>
      <c r="E481" s="382"/>
      <c r="F481" s="383"/>
      <c r="G481" s="381"/>
      <c r="H481" s="384"/>
      <c r="I481" s="381"/>
      <c r="J481" s="384"/>
      <c r="K481" s="329"/>
    </row>
    <row r="482" spans="2:11" ht="14.45" customHeight="1">
      <c r="B482" s="351" t="s">
        <v>353</v>
      </c>
      <c r="C482" s="352" t="s">
        <v>592</v>
      </c>
      <c r="D482" s="285">
        <v>2017</v>
      </c>
      <c r="E482" s="286" t="s">
        <v>257</v>
      </c>
      <c r="F482" s="314">
        <v>75000000</v>
      </c>
      <c r="H482" s="315">
        <v>0</v>
      </c>
      <c r="I482" s="285">
        <v>2017</v>
      </c>
      <c r="J482" s="315">
        <v>1105000</v>
      </c>
      <c r="K482" s="491" t="s">
        <v>766</v>
      </c>
    </row>
    <row r="483" spans="2:11">
      <c r="B483" s="351"/>
      <c r="C483" s="352"/>
      <c r="D483" s="285">
        <v>2020</v>
      </c>
      <c r="E483" s="286" t="s">
        <v>257</v>
      </c>
      <c r="F483" s="314">
        <v>200000000</v>
      </c>
      <c r="H483" s="315">
        <v>0</v>
      </c>
      <c r="I483" s="576">
        <v>2021</v>
      </c>
      <c r="J483" s="577">
        <v>1703690</v>
      </c>
      <c r="K483" s="491"/>
    </row>
    <row r="484" spans="2:11">
      <c r="B484" s="351"/>
      <c r="C484" s="352"/>
      <c r="F484" s="344">
        <v>0</v>
      </c>
      <c r="G484" s="342"/>
      <c r="H484" s="345">
        <v>0</v>
      </c>
      <c r="I484" s="342"/>
      <c r="J484" s="345">
        <v>0</v>
      </c>
      <c r="K484" s="397"/>
    </row>
    <row r="485" spans="2:11">
      <c r="B485" s="351"/>
      <c r="C485" s="352"/>
      <c r="F485" s="344">
        <v>0</v>
      </c>
      <c r="G485" s="342"/>
      <c r="H485" s="345">
        <v>0</v>
      </c>
      <c r="I485" s="342"/>
      <c r="J485" s="345">
        <v>0</v>
      </c>
      <c r="K485" s="335"/>
    </row>
    <row r="486" spans="2:11" ht="17.25">
      <c r="B486" s="351"/>
      <c r="C486" s="352"/>
      <c r="F486" s="372">
        <v>0</v>
      </c>
      <c r="G486" s="342"/>
      <c r="H486" s="346">
        <v>0</v>
      </c>
      <c r="I486" s="342"/>
      <c r="J486" s="346">
        <v>0</v>
      </c>
      <c r="K486" s="335"/>
    </row>
    <row r="487" spans="2:11">
      <c r="B487" s="351"/>
      <c r="C487" s="352"/>
      <c r="F487" s="344">
        <f>SUM(F482:F486)</f>
        <v>275000000</v>
      </c>
      <c r="G487" s="342"/>
      <c r="H487" s="345">
        <f>SUM(H482:H486)</f>
        <v>0</v>
      </c>
      <c r="I487" s="342"/>
      <c r="J487" s="345">
        <f>SUM(J482:J486)</f>
        <v>2808690</v>
      </c>
      <c r="K487" s="335"/>
    </row>
    <row r="488" spans="2:11">
      <c r="B488" s="353"/>
      <c r="C488" s="385"/>
      <c r="D488" s="386"/>
      <c r="E488" s="387"/>
      <c r="F488" s="388"/>
      <c r="G488" s="386"/>
      <c r="H488" s="389"/>
      <c r="I488" s="386"/>
      <c r="J488" s="389"/>
      <c r="K488" s="355"/>
    </row>
    <row r="489" spans="2:11" ht="5.0999999999999996" customHeight="1">
      <c r="B489" s="371"/>
      <c r="C489" s="371"/>
      <c r="D489" s="337"/>
      <c r="E489" s="338"/>
      <c r="F489" s="339"/>
      <c r="G489" s="337"/>
      <c r="H489" s="340"/>
      <c r="I489" s="337"/>
      <c r="J489" s="340"/>
      <c r="K489" s="341"/>
    </row>
    <row r="490" spans="2:11">
      <c r="B490" s="351" t="s">
        <v>647</v>
      </c>
      <c r="C490" s="351" t="s">
        <v>593</v>
      </c>
      <c r="D490" s="342">
        <v>2017</v>
      </c>
      <c r="E490" s="343" t="s">
        <v>257</v>
      </c>
      <c r="F490" s="344">
        <v>100000000</v>
      </c>
      <c r="G490" s="342"/>
      <c r="H490" s="345">
        <v>0</v>
      </c>
      <c r="I490" s="342"/>
      <c r="J490" s="345">
        <v>0</v>
      </c>
      <c r="K490" s="321"/>
    </row>
    <row r="491" spans="2:11">
      <c r="B491" s="351"/>
      <c r="C491" s="351"/>
      <c r="D491" s="342">
        <v>2025</v>
      </c>
      <c r="E491" s="343" t="s">
        <v>854</v>
      </c>
      <c r="F491" s="344">
        <v>198090000</v>
      </c>
      <c r="G491" s="342"/>
      <c r="H491" s="345">
        <v>0</v>
      </c>
      <c r="I491" s="342"/>
      <c r="J491" s="345">
        <v>0</v>
      </c>
      <c r="K491" s="321"/>
    </row>
    <row r="492" spans="2:11">
      <c r="B492" s="351"/>
      <c r="C492" s="351"/>
      <c r="D492" s="342"/>
      <c r="E492" s="343"/>
      <c r="F492" s="344">
        <v>0</v>
      </c>
      <c r="G492" s="342"/>
      <c r="H492" s="345">
        <v>0</v>
      </c>
      <c r="I492" s="342"/>
      <c r="J492" s="345">
        <v>0</v>
      </c>
      <c r="K492" s="321"/>
    </row>
    <row r="493" spans="2:11">
      <c r="B493" s="351"/>
      <c r="C493" s="351"/>
      <c r="D493" s="342"/>
      <c r="E493" s="343"/>
      <c r="F493" s="344">
        <v>0</v>
      </c>
      <c r="G493" s="342"/>
      <c r="H493" s="345">
        <v>0</v>
      </c>
      <c r="I493" s="342"/>
      <c r="J493" s="345">
        <v>0</v>
      </c>
      <c r="K493" s="321"/>
    </row>
    <row r="494" spans="2:11" ht="17.25">
      <c r="B494" s="351"/>
      <c r="C494" s="351"/>
      <c r="D494" s="342"/>
      <c r="E494" s="343"/>
      <c r="F494" s="372">
        <v>0</v>
      </c>
      <c r="G494" s="342"/>
      <c r="H494" s="346">
        <v>0</v>
      </c>
      <c r="I494" s="342"/>
      <c r="J494" s="346">
        <v>0</v>
      </c>
      <c r="K494" s="321"/>
    </row>
    <row r="495" spans="2:11">
      <c r="B495" s="351"/>
      <c r="C495" s="351"/>
      <c r="D495" s="342"/>
      <c r="E495" s="343"/>
      <c r="F495" s="344">
        <f>SUM(F490:F494)</f>
        <v>298090000</v>
      </c>
      <c r="G495" s="342"/>
      <c r="H495" s="345">
        <f>SUM(H490:H494)</f>
        <v>0</v>
      </c>
      <c r="I495" s="342"/>
      <c r="J495" s="345">
        <f>SUM(J490:J494)</f>
        <v>0</v>
      </c>
      <c r="K495" s="321"/>
    </row>
    <row r="496" spans="2:11">
      <c r="B496" s="353"/>
      <c r="C496" s="353"/>
      <c r="D496" s="347"/>
      <c r="E496" s="348"/>
      <c r="F496" s="349"/>
      <c r="G496" s="347"/>
      <c r="H496" s="350"/>
      <c r="I496" s="347"/>
      <c r="J496" s="350"/>
      <c r="K496" s="323"/>
    </row>
    <row r="497" spans="2:11" ht="5.0999999999999996" customHeight="1">
      <c r="B497" s="351"/>
      <c r="C497" s="351"/>
      <c r="D497" s="342"/>
      <c r="E497" s="343"/>
      <c r="F497" s="344"/>
      <c r="G497" s="342"/>
      <c r="H497" s="345"/>
      <c r="I497" s="342"/>
      <c r="J497" s="345"/>
      <c r="K497" s="321"/>
    </row>
    <row r="498" spans="2:11">
      <c r="B498" s="351" t="s">
        <v>404</v>
      </c>
      <c r="C498" s="351" t="s">
        <v>946</v>
      </c>
      <c r="D498" s="342">
        <v>2025</v>
      </c>
      <c r="E498" s="343" t="s">
        <v>854</v>
      </c>
      <c r="F498" s="344">
        <v>177880000</v>
      </c>
      <c r="G498" s="342"/>
      <c r="H498" s="345">
        <v>0</v>
      </c>
      <c r="I498" s="342"/>
      <c r="J498" s="345">
        <v>0</v>
      </c>
      <c r="K498" s="478" t="s">
        <v>1112</v>
      </c>
    </row>
    <row r="499" spans="2:11">
      <c r="B499" s="351"/>
      <c r="C499" s="351"/>
      <c r="D499" s="342"/>
      <c r="E499" s="343"/>
      <c r="F499" s="344">
        <v>0</v>
      </c>
      <c r="G499" s="342"/>
      <c r="H499" s="344">
        <v>0</v>
      </c>
      <c r="I499" s="342"/>
      <c r="J499" s="344">
        <v>0</v>
      </c>
      <c r="K499" s="478"/>
    </row>
    <row r="500" spans="2:11">
      <c r="B500" s="351"/>
      <c r="C500" s="351"/>
      <c r="D500" s="342"/>
      <c r="E500" s="343"/>
      <c r="F500" s="344">
        <v>0</v>
      </c>
      <c r="G500" s="342"/>
      <c r="H500" s="344">
        <v>0</v>
      </c>
      <c r="I500" s="342"/>
      <c r="J500" s="344">
        <v>0</v>
      </c>
      <c r="K500" s="478"/>
    </row>
    <row r="501" spans="2:11" ht="17.25">
      <c r="B501" s="351"/>
      <c r="C501" s="351"/>
      <c r="D501" s="342"/>
      <c r="E501" s="343"/>
      <c r="F501" s="372">
        <v>0</v>
      </c>
      <c r="G501" s="342"/>
      <c r="H501" s="372">
        <v>0</v>
      </c>
      <c r="I501" s="342"/>
      <c r="J501" s="372">
        <v>0</v>
      </c>
      <c r="K501" s="478"/>
    </row>
    <row r="502" spans="2:11">
      <c r="B502" s="351"/>
      <c r="C502" s="351"/>
      <c r="D502" s="342"/>
      <c r="E502" s="343"/>
      <c r="F502" s="344">
        <f>SUM(F498:F501)</f>
        <v>177880000</v>
      </c>
      <c r="G502" s="342"/>
      <c r="H502" s="344">
        <f>SUM(H498:H501)</f>
        <v>0</v>
      </c>
      <c r="I502" s="342"/>
      <c r="J502" s="344">
        <f>SUM(J498:J501)</f>
        <v>0</v>
      </c>
      <c r="K502" s="321"/>
    </row>
    <row r="503" spans="2:11">
      <c r="B503" s="353"/>
      <c r="C503" s="353"/>
      <c r="D503" s="347"/>
      <c r="E503" s="348"/>
      <c r="F503" s="349"/>
      <c r="G503" s="347"/>
      <c r="H503" s="350"/>
      <c r="I503" s="347"/>
      <c r="J503" s="350"/>
      <c r="K503" s="323"/>
    </row>
    <row r="504" spans="2:11" ht="5.0999999999999996" customHeight="1">
      <c r="B504" s="351"/>
      <c r="C504" s="351"/>
      <c r="D504" s="342"/>
      <c r="E504" s="343"/>
      <c r="F504" s="344"/>
      <c r="G504" s="342"/>
      <c r="H504" s="345"/>
      <c r="I504" s="342"/>
      <c r="J504" s="345"/>
      <c r="K504" s="321"/>
    </row>
    <row r="505" spans="2:11">
      <c r="B505" s="351" t="s">
        <v>648</v>
      </c>
      <c r="C505" s="351" t="s">
        <v>595</v>
      </c>
      <c r="D505" s="342">
        <v>2016</v>
      </c>
      <c r="E505" s="343" t="s">
        <v>257</v>
      </c>
      <c r="F505" s="344">
        <v>32875000</v>
      </c>
      <c r="G505" s="342"/>
      <c r="H505" s="345">
        <v>0</v>
      </c>
      <c r="I505" s="342">
        <v>2018</v>
      </c>
      <c r="J505" s="345">
        <v>2323920</v>
      </c>
      <c r="K505" s="377"/>
    </row>
    <row r="506" spans="2:11">
      <c r="B506" s="351"/>
      <c r="C506" s="351"/>
      <c r="D506" s="342">
        <v>2017</v>
      </c>
      <c r="E506" s="343" t="s">
        <v>257</v>
      </c>
      <c r="F506" s="344">
        <v>100228000</v>
      </c>
      <c r="G506" s="342"/>
      <c r="H506" s="345">
        <v>0</v>
      </c>
      <c r="I506" s="342">
        <v>2019</v>
      </c>
      <c r="J506" s="345">
        <v>4000000</v>
      </c>
      <c r="K506" s="321"/>
    </row>
    <row r="507" spans="2:11">
      <c r="B507" s="351"/>
      <c r="C507" s="351"/>
      <c r="D507" s="342">
        <v>2018</v>
      </c>
      <c r="E507" s="343" t="s">
        <v>257</v>
      </c>
      <c r="F507" s="344">
        <v>50593500</v>
      </c>
      <c r="G507" s="342"/>
      <c r="H507" s="345">
        <v>0</v>
      </c>
      <c r="I507" s="342">
        <v>2020</v>
      </c>
      <c r="J507" s="345">
        <v>3394000</v>
      </c>
      <c r="K507" s="321"/>
    </row>
    <row r="508" spans="2:11">
      <c r="B508" s="351"/>
      <c r="C508" s="351"/>
      <c r="D508" s="342">
        <v>2020</v>
      </c>
      <c r="E508" s="343" t="s">
        <v>257</v>
      </c>
      <c r="F508" s="344">
        <v>100000000</v>
      </c>
      <c r="G508" s="342"/>
      <c r="H508" s="345">
        <v>0</v>
      </c>
      <c r="I508" s="563">
        <v>2021</v>
      </c>
      <c r="J508" s="564">
        <v>3894000</v>
      </c>
      <c r="K508" s="321"/>
    </row>
    <row r="509" spans="2:11">
      <c r="B509" s="351"/>
      <c r="C509" s="351"/>
      <c r="D509" s="342">
        <v>2021</v>
      </c>
      <c r="E509" s="343" t="s">
        <v>751</v>
      </c>
      <c r="F509" s="344">
        <v>50000000</v>
      </c>
      <c r="G509" s="342"/>
      <c r="H509" s="345">
        <v>0</v>
      </c>
      <c r="I509" s="569">
        <v>2022</v>
      </c>
      <c r="J509" s="570">
        <v>10184500</v>
      </c>
      <c r="K509" s="321"/>
    </row>
    <row r="510" spans="2:11">
      <c r="B510" s="351"/>
      <c r="C510" s="351"/>
      <c r="D510" s="342">
        <v>2025</v>
      </c>
      <c r="E510" s="343" t="s">
        <v>854</v>
      </c>
      <c r="F510" s="344">
        <v>216410000</v>
      </c>
      <c r="G510" s="342"/>
      <c r="H510" s="345">
        <v>0</v>
      </c>
      <c r="I510" s="574">
        <v>2023</v>
      </c>
      <c r="J510" s="575">
        <v>8378000</v>
      </c>
      <c r="K510" s="321"/>
    </row>
    <row r="511" spans="2:11" ht="17.25">
      <c r="B511" s="351"/>
      <c r="C511" s="351"/>
      <c r="D511" s="342"/>
      <c r="E511" s="343"/>
      <c r="F511" s="372">
        <v>0</v>
      </c>
      <c r="G511" s="342"/>
      <c r="H511" s="346">
        <v>0</v>
      </c>
      <c r="I511" s="342"/>
      <c r="J511" s="346">
        <v>0</v>
      </c>
      <c r="K511" s="321"/>
    </row>
    <row r="512" spans="2:11">
      <c r="B512" s="351"/>
      <c r="C512" s="351"/>
      <c r="D512" s="342"/>
      <c r="E512" s="343"/>
      <c r="F512" s="344">
        <f>SUM(F505:F511)</f>
        <v>550106500</v>
      </c>
      <c r="G512" s="342"/>
      <c r="H512" s="344">
        <f>SUM(H505:H511)</f>
        <v>0</v>
      </c>
      <c r="I512" s="342"/>
      <c r="J512" s="344">
        <f>SUM(J505:J511)</f>
        <v>32174420</v>
      </c>
      <c r="K512" s="321"/>
    </row>
    <row r="513" spans="2:11">
      <c r="B513" s="353"/>
      <c r="C513" s="353"/>
      <c r="D513" s="347"/>
      <c r="E513" s="348"/>
      <c r="F513" s="349"/>
      <c r="G513" s="347"/>
      <c r="H513" s="350"/>
      <c r="I513" s="347"/>
      <c r="J513" s="350"/>
      <c r="K513" s="323"/>
    </row>
    <row r="514" spans="2:11" ht="5.0999999999999996" customHeight="1">
      <c r="B514" s="351"/>
      <c r="C514" s="351"/>
      <c r="D514" s="342"/>
      <c r="E514" s="343"/>
      <c r="F514" s="344"/>
      <c r="G514" s="342"/>
      <c r="H514" s="345"/>
      <c r="I514" s="342"/>
      <c r="J514" s="345"/>
      <c r="K514" s="321"/>
    </row>
    <row r="515" spans="2:11">
      <c r="B515" s="351" t="s">
        <v>407</v>
      </c>
      <c r="C515" s="351" t="s">
        <v>596</v>
      </c>
      <c r="D515" s="342">
        <v>2021</v>
      </c>
      <c r="E515" s="343" t="s">
        <v>751</v>
      </c>
      <c r="F515" s="344">
        <v>100000000</v>
      </c>
      <c r="G515" s="342"/>
      <c r="H515" s="345">
        <v>0</v>
      </c>
      <c r="I515" s="569">
        <v>2022</v>
      </c>
      <c r="J515" s="570">
        <v>528000</v>
      </c>
      <c r="K515" s="321"/>
    </row>
    <row r="516" spans="2:11">
      <c r="B516" s="351"/>
      <c r="C516" s="351"/>
      <c r="D516" s="342">
        <v>2025</v>
      </c>
      <c r="E516" s="343" t="s">
        <v>854</v>
      </c>
      <c r="F516" s="344">
        <v>216042600</v>
      </c>
      <c r="G516" s="342"/>
      <c r="H516" s="345">
        <v>0</v>
      </c>
      <c r="I516" s="342"/>
      <c r="J516" s="345">
        <v>0</v>
      </c>
      <c r="K516" s="321"/>
    </row>
    <row r="517" spans="2:11">
      <c r="B517" s="351"/>
      <c r="C517" s="351"/>
      <c r="D517" s="342"/>
      <c r="E517" s="343"/>
      <c r="F517" s="344">
        <v>0</v>
      </c>
      <c r="G517" s="342"/>
      <c r="H517" s="344">
        <v>0</v>
      </c>
      <c r="I517" s="342"/>
      <c r="J517" s="344">
        <v>0</v>
      </c>
      <c r="K517" s="321"/>
    </row>
    <row r="518" spans="2:11">
      <c r="B518" s="351"/>
      <c r="C518" s="351"/>
      <c r="D518" s="342"/>
      <c r="E518" s="343"/>
      <c r="F518" s="344">
        <v>0</v>
      </c>
      <c r="G518" s="342"/>
      <c r="H518" s="344">
        <v>0</v>
      </c>
      <c r="I518" s="342"/>
      <c r="J518" s="344">
        <v>0</v>
      </c>
      <c r="K518" s="321"/>
    </row>
    <row r="519" spans="2:11" ht="17.25">
      <c r="B519" s="351"/>
      <c r="C519" s="351"/>
      <c r="D519" s="342"/>
      <c r="E519" s="343"/>
      <c r="F519" s="372">
        <v>0</v>
      </c>
      <c r="G519" s="342"/>
      <c r="H519" s="372">
        <v>0</v>
      </c>
      <c r="I519" s="342"/>
      <c r="J519" s="372">
        <v>0</v>
      </c>
      <c r="K519" s="321"/>
    </row>
    <row r="520" spans="2:11">
      <c r="B520" s="351"/>
      <c r="C520" s="351"/>
      <c r="D520" s="342"/>
      <c r="E520" s="343"/>
      <c r="F520" s="344">
        <f>SUM(F515:F519)</f>
        <v>316042600</v>
      </c>
      <c r="G520" s="342"/>
      <c r="H520" s="344">
        <f>SUM(H515:H519)</f>
        <v>0</v>
      </c>
      <c r="I520" s="342"/>
      <c r="J520" s="344">
        <f>SUM(J515:J519)</f>
        <v>528000</v>
      </c>
      <c r="K520" s="321"/>
    </row>
    <row r="521" spans="2:11">
      <c r="B521" s="353"/>
      <c r="C521" s="353"/>
      <c r="D521" s="347"/>
      <c r="E521" s="348"/>
      <c r="F521" s="349"/>
      <c r="G521" s="347"/>
      <c r="H521" s="350"/>
      <c r="I521" s="347"/>
      <c r="J521" s="350"/>
      <c r="K521" s="323"/>
    </row>
    <row r="522" spans="2:11" ht="20.100000000000001" customHeight="1">
      <c r="B522" s="482" t="s">
        <v>1108</v>
      </c>
      <c r="C522" s="483"/>
      <c r="D522" s="483"/>
      <c r="E522" s="483"/>
      <c r="F522" s="483"/>
      <c r="G522" s="483"/>
      <c r="H522" s="483"/>
      <c r="I522" s="483"/>
      <c r="J522" s="483"/>
      <c r="K522" s="484"/>
    </row>
    <row r="523" spans="2:11" ht="5.0999999999999996" customHeight="1">
      <c r="B523" s="351"/>
      <c r="C523" s="351"/>
      <c r="D523" s="342"/>
      <c r="E523" s="343"/>
      <c r="F523" s="344"/>
      <c r="G523" s="342"/>
      <c r="H523" s="345"/>
      <c r="I523" s="342"/>
      <c r="J523" s="345"/>
      <c r="K523" s="321"/>
    </row>
    <row r="524" spans="2:11">
      <c r="B524" s="351" t="s">
        <v>409</v>
      </c>
      <c r="C524" s="351" t="s">
        <v>597</v>
      </c>
      <c r="D524" s="342">
        <v>2016</v>
      </c>
      <c r="E524" s="343" t="s">
        <v>257</v>
      </c>
      <c r="F524" s="344">
        <v>3800000</v>
      </c>
      <c r="G524" s="342"/>
      <c r="H524" s="345">
        <v>0</v>
      </c>
      <c r="I524" s="342"/>
      <c r="J524" s="345">
        <v>0</v>
      </c>
      <c r="K524" s="321"/>
    </row>
    <row r="525" spans="2:11">
      <c r="B525" s="351"/>
      <c r="C525" s="351"/>
      <c r="D525" s="342">
        <v>2017</v>
      </c>
      <c r="E525" s="343" t="s">
        <v>257</v>
      </c>
      <c r="F525" s="344">
        <v>155881800</v>
      </c>
      <c r="G525" s="342"/>
      <c r="H525" s="345">
        <v>0</v>
      </c>
      <c r="I525" s="342"/>
      <c r="J525" s="345">
        <v>0</v>
      </c>
      <c r="K525" s="321"/>
    </row>
    <row r="526" spans="2:11">
      <c r="B526" s="351"/>
      <c r="C526" s="351"/>
      <c r="D526" s="342">
        <v>2021</v>
      </c>
      <c r="E526" s="343" t="s">
        <v>751</v>
      </c>
      <c r="F526" s="344">
        <v>50000000</v>
      </c>
      <c r="G526" s="342"/>
      <c r="H526" s="345">
        <v>0</v>
      </c>
      <c r="I526" s="342"/>
      <c r="J526" s="345">
        <v>0</v>
      </c>
      <c r="K526" s="321"/>
    </row>
    <row r="527" spans="2:11">
      <c r="B527" s="351"/>
      <c r="C527" s="351"/>
      <c r="D527" s="342">
        <v>2025</v>
      </c>
      <c r="E527" s="343" t="s">
        <v>854</v>
      </c>
      <c r="F527" s="344">
        <v>216042600</v>
      </c>
      <c r="G527" s="342"/>
      <c r="H527" s="345">
        <v>0</v>
      </c>
      <c r="I527" s="342"/>
      <c r="J527" s="345">
        <v>0</v>
      </c>
      <c r="K527" s="321"/>
    </row>
    <row r="528" spans="2:11" ht="17.25">
      <c r="B528" s="351"/>
      <c r="C528" s="351"/>
      <c r="D528" s="342"/>
      <c r="E528" s="343"/>
      <c r="F528" s="372">
        <v>0</v>
      </c>
      <c r="G528" s="342"/>
      <c r="H528" s="372">
        <v>0</v>
      </c>
      <c r="I528" s="342"/>
      <c r="J528" s="372">
        <v>0</v>
      </c>
      <c r="K528" s="321"/>
    </row>
    <row r="529" spans="2:11">
      <c r="B529" s="351"/>
      <c r="C529" s="351"/>
      <c r="D529" s="342"/>
      <c r="E529" s="343"/>
      <c r="F529" s="344">
        <f>SUM(F524:F528)</f>
        <v>425724400</v>
      </c>
      <c r="G529" s="342"/>
      <c r="H529" s="344">
        <f>SUM(H524:H528)</f>
        <v>0</v>
      </c>
      <c r="I529" s="342"/>
      <c r="J529" s="344">
        <f>SUM(J524:J528)</f>
        <v>0</v>
      </c>
      <c r="K529" s="321"/>
    </row>
    <row r="530" spans="2:11">
      <c r="B530" s="353"/>
      <c r="C530" s="353"/>
      <c r="D530" s="347"/>
      <c r="E530" s="348"/>
      <c r="F530" s="349"/>
      <c r="G530" s="347"/>
      <c r="H530" s="350"/>
      <c r="I530" s="347"/>
      <c r="J530" s="350"/>
      <c r="K530" s="323"/>
    </row>
    <row r="531" spans="2:11" ht="5.0999999999999996" customHeight="1">
      <c r="B531" s="351"/>
      <c r="C531" s="351"/>
      <c r="D531" s="342"/>
      <c r="E531" s="343"/>
      <c r="F531" s="344"/>
      <c r="G531" s="342"/>
      <c r="H531" s="345"/>
      <c r="I531" s="342"/>
      <c r="J531" s="345"/>
      <c r="K531" s="321"/>
    </row>
    <row r="532" spans="2:11">
      <c r="B532" s="351" t="s">
        <v>411</v>
      </c>
      <c r="C532" s="351" t="s">
        <v>598</v>
      </c>
      <c r="D532" s="342">
        <v>2018</v>
      </c>
      <c r="E532" s="343" t="s">
        <v>257</v>
      </c>
      <c r="F532" s="344">
        <v>206076000</v>
      </c>
      <c r="G532" s="342"/>
      <c r="H532" s="345">
        <v>0</v>
      </c>
      <c r="I532" s="342">
        <v>2018</v>
      </c>
      <c r="J532" s="345">
        <v>7856850</v>
      </c>
      <c r="K532" s="321"/>
    </row>
    <row r="533" spans="2:11">
      <c r="B533" s="351"/>
      <c r="C533" s="351"/>
      <c r="D533" s="342">
        <v>2019</v>
      </c>
      <c r="E533" s="343" t="s">
        <v>257</v>
      </c>
      <c r="F533" s="344">
        <v>156149717</v>
      </c>
      <c r="G533" s="342"/>
      <c r="H533" s="345">
        <v>0</v>
      </c>
      <c r="I533" s="342">
        <v>2019</v>
      </c>
      <c r="J533" s="345">
        <v>8167700</v>
      </c>
      <c r="K533" s="321"/>
    </row>
    <row r="534" spans="2:11">
      <c r="B534" s="351"/>
      <c r="C534" s="351"/>
      <c r="D534" s="342">
        <v>2021</v>
      </c>
      <c r="E534" s="343" t="s">
        <v>257</v>
      </c>
      <c r="F534" s="344">
        <v>30000000</v>
      </c>
      <c r="G534" s="342"/>
      <c r="H534" s="345">
        <v>0</v>
      </c>
      <c r="I534" s="342">
        <v>2020</v>
      </c>
      <c r="J534" s="345">
        <v>4138175</v>
      </c>
      <c r="K534" s="321" t="s">
        <v>812</v>
      </c>
    </row>
    <row r="535" spans="2:11">
      <c r="B535" s="351"/>
      <c r="C535" s="351"/>
      <c r="D535" s="342">
        <v>2025</v>
      </c>
      <c r="E535" s="343" t="s">
        <v>854</v>
      </c>
      <c r="F535" s="344">
        <v>166875000</v>
      </c>
      <c r="G535" s="342"/>
      <c r="H535" s="345">
        <v>0</v>
      </c>
      <c r="I535" s="563">
        <v>2021</v>
      </c>
      <c r="J535" s="564">
        <v>6500000</v>
      </c>
      <c r="K535" s="321"/>
    </row>
    <row r="536" spans="2:11">
      <c r="B536" s="351"/>
      <c r="C536" s="351"/>
      <c r="D536" s="342"/>
      <c r="E536" s="343"/>
      <c r="F536" s="344">
        <v>0</v>
      </c>
      <c r="G536" s="342"/>
      <c r="H536" s="345">
        <v>0</v>
      </c>
      <c r="I536" s="569">
        <v>2022</v>
      </c>
      <c r="J536" s="570">
        <v>630000</v>
      </c>
      <c r="K536" s="321"/>
    </row>
    <row r="537" spans="2:11">
      <c r="B537" s="351"/>
      <c r="C537" s="351"/>
      <c r="D537" s="342"/>
      <c r="E537" s="343"/>
      <c r="F537" s="344">
        <v>0</v>
      </c>
      <c r="G537" s="342"/>
      <c r="H537" s="345">
        <v>0</v>
      </c>
      <c r="I537" s="574">
        <v>2023</v>
      </c>
      <c r="J537" s="575">
        <v>2540000</v>
      </c>
      <c r="K537" s="321"/>
    </row>
    <row r="538" spans="2:11" ht="17.25">
      <c r="B538" s="351"/>
      <c r="C538" s="351"/>
      <c r="D538" s="342"/>
      <c r="E538" s="343"/>
      <c r="F538" s="372">
        <v>0</v>
      </c>
      <c r="G538" s="342"/>
      <c r="H538" s="346">
        <v>0</v>
      </c>
      <c r="I538" s="342"/>
      <c r="J538" s="372">
        <v>0</v>
      </c>
      <c r="K538" s="321"/>
    </row>
    <row r="539" spans="2:11">
      <c r="B539" s="351"/>
      <c r="C539" s="351"/>
      <c r="D539" s="342"/>
      <c r="E539" s="343"/>
      <c r="F539" s="344">
        <f>SUM(F532:F538)</f>
        <v>559100717</v>
      </c>
      <c r="G539" s="342"/>
      <c r="H539" s="344">
        <f>SUM(H532:H538)</f>
        <v>0</v>
      </c>
      <c r="I539" s="342"/>
      <c r="J539" s="344">
        <f>SUM(J532:J538)</f>
        <v>29832725</v>
      </c>
      <c r="K539" s="321"/>
    </row>
    <row r="540" spans="2:11">
      <c r="B540" s="353"/>
      <c r="C540" s="353"/>
      <c r="D540" s="347"/>
      <c r="E540" s="348"/>
      <c r="F540" s="349"/>
      <c r="G540" s="347"/>
      <c r="H540" s="350"/>
      <c r="I540" s="347"/>
      <c r="J540" s="350"/>
      <c r="K540" s="323"/>
    </row>
    <row r="541" spans="2:11" ht="5.0999999999999996" customHeight="1">
      <c r="B541" s="351"/>
      <c r="C541" s="351"/>
      <c r="D541" s="342"/>
      <c r="E541" s="343"/>
      <c r="F541" s="344"/>
      <c r="G541" s="342"/>
      <c r="H541" s="345"/>
      <c r="I541" s="342"/>
      <c r="J541" s="345"/>
      <c r="K541" s="321"/>
    </row>
    <row r="542" spans="2:11">
      <c r="B542" s="351" t="s">
        <v>413</v>
      </c>
      <c r="C542" s="351" t="s">
        <v>599</v>
      </c>
      <c r="D542" s="342">
        <v>2017</v>
      </c>
      <c r="E542" s="343" t="s">
        <v>257</v>
      </c>
      <c r="F542" s="344">
        <v>150000000</v>
      </c>
      <c r="G542" s="342"/>
      <c r="H542" s="345">
        <v>0</v>
      </c>
      <c r="I542" s="342">
        <v>2019</v>
      </c>
      <c r="J542" s="345">
        <v>11235000</v>
      </c>
      <c r="K542" s="321"/>
    </row>
    <row r="543" spans="2:11">
      <c r="B543" s="351"/>
      <c r="C543" s="351"/>
      <c r="D543" s="342">
        <v>2018</v>
      </c>
      <c r="E543" s="343" t="s">
        <v>257</v>
      </c>
      <c r="F543" s="344">
        <v>150000000</v>
      </c>
      <c r="G543" s="342"/>
      <c r="H543" s="345">
        <v>0</v>
      </c>
      <c r="I543" s="342">
        <v>2020</v>
      </c>
      <c r="J543" s="345">
        <v>9280000</v>
      </c>
      <c r="K543" s="321"/>
    </row>
    <row r="544" spans="2:11">
      <c r="B544" s="351"/>
      <c r="C544" s="351"/>
      <c r="D544" s="342">
        <v>2025</v>
      </c>
      <c r="E544" s="343" t="s">
        <v>854</v>
      </c>
      <c r="F544" s="344">
        <v>217475000</v>
      </c>
      <c r="G544" s="342"/>
      <c r="H544" s="345">
        <v>0</v>
      </c>
      <c r="I544" s="563">
        <v>2021</v>
      </c>
      <c r="J544" s="564">
        <v>16000000</v>
      </c>
      <c r="K544" s="321"/>
    </row>
    <row r="545" spans="2:11">
      <c r="B545" s="351"/>
      <c r="C545" s="351"/>
      <c r="D545" s="342"/>
      <c r="E545" s="343"/>
      <c r="F545" s="344">
        <v>0</v>
      </c>
      <c r="G545" s="342"/>
      <c r="H545" s="345">
        <v>0</v>
      </c>
      <c r="I545" s="569">
        <v>2022</v>
      </c>
      <c r="J545" s="570">
        <v>2931375</v>
      </c>
      <c r="K545" s="321"/>
    </row>
    <row r="546" spans="2:11" ht="17.25">
      <c r="B546" s="351"/>
      <c r="C546" s="351"/>
      <c r="D546" s="342"/>
      <c r="E546" s="343"/>
      <c r="F546" s="372">
        <v>0</v>
      </c>
      <c r="G546" s="342"/>
      <c r="H546" s="346">
        <v>0</v>
      </c>
      <c r="I546" s="574">
        <v>2023</v>
      </c>
      <c r="J546" s="578">
        <v>673000</v>
      </c>
      <c r="K546" s="321"/>
    </row>
    <row r="547" spans="2:11">
      <c r="B547" s="351"/>
      <c r="C547" s="351"/>
      <c r="D547" s="342"/>
      <c r="E547" s="343"/>
      <c r="F547" s="344">
        <f>SUM(F542:F546)</f>
        <v>517475000</v>
      </c>
      <c r="G547" s="342"/>
      <c r="H547" s="344">
        <f>SUM(H542:H546)</f>
        <v>0</v>
      </c>
      <c r="I547" s="342"/>
      <c r="J547" s="344">
        <f>SUM(J542:J546)</f>
        <v>40119375</v>
      </c>
      <c r="K547" s="321"/>
    </row>
    <row r="548" spans="2:11" ht="9.9499999999999993" customHeight="1">
      <c r="B548" s="353"/>
      <c r="C548" s="353"/>
      <c r="D548" s="347"/>
      <c r="E548" s="348"/>
      <c r="F548" s="349"/>
      <c r="G548" s="347"/>
      <c r="H548" s="350"/>
      <c r="I548" s="347"/>
      <c r="J548" s="350"/>
      <c r="K548" s="323"/>
    </row>
    <row r="549" spans="2:11" ht="5.0999999999999996" customHeight="1">
      <c r="B549" s="351"/>
      <c r="C549" s="351"/>
      <c r="D549" s="342"/>
      <c r="E549" s="343"/>
      <c r="F549" s="344"/>
      <c r="G549" s="342"/>
      <c r="H549" s="345"/>
      <c r="I549" s="342"/>
      <c r="J549" s="345"/>
      <c r="K549" s="321"/>
    </row>
    <row r="550" spans="2:11">
      <c r="B550" s="351" t="s">
        <v>521</v>
      </c>
      <c r="C550" s="351" t="s">
        <v>600</v>
      </c>
      <c r="D550" s="342">
        <v>2017</v>
      </c>
      <c r="E550" s="343" t="s">
        <v>257</v>
      </c>
      <c r="F550" s="344">
        <v>70000000</v>
      </c>
      <c r="G550" s="342"/>
      <c r="H550" s="345">
        <v>0</v>
      </c>
      <c r="I550" s="342">
        <v>2019</v>
      </c>
      <c r="J550" s="345">
        <v>3720000</v>
      </c>
      <c r="K550" s="321"/>
    </row>
    <row r="551" spans="2:11">
      <c r="B551" s="351"/>
      <c r="C551" s="351"/>
      <c r="D551" s="342">
        <v>2018</v>
      </c>
      <c r="E551" s="343" t="s">
        <v>257</v>
      </c>
      <c r="F551" s="344">
        <v>150000000</v>
      </c>
      <c r="G551" s="342"/>
      <c r="H551" s="345">
        <v>0</v>
      </c>
      <c r="I551" s="342">
        <v>2020</v>
      </c>
      <c r="J551" s="345">
        <v>3226000</v>
      </c>
      <c r="K551" s="321"/>
    </row>
    <row r="552" spans="2:11">
      <c r="B552" s="351"/>
      <c r="C552" s="351"/>
      <c r="D552" s="342">
        <v>2018</v>
      </c>
      <c r="E552" s="343" t="s">
        <v>257</v>
      </c>
      <c r="F552" s="344">
        <v>50000000</v>
      </c>
      <c r="G552" s="342"/>
      <c r="H552" s="345">
        <v>0</v>
      </c>
      <c r="I552" s="563">
        <v>2021</v>
      </c>
      <c r="J552" s="564">
        <v>2656000</v>
      </c>
      <c r="K552" s="321"/>
    </row>
    <row r="553" spans="2:11">
      <c r="B553" s="351"/>
      <c r="C553" s="351"/>
      <c r="D553" s="342">
        <v>2020</v>
      </c>
      <c r="E553" s="343" t="s">
        <v>257</v>
      </c>
      <c r="F553" s="344">
        <v>99455000</v>
      </c>
      <c r="G553" s="342"/>
      <c r="H553" s="345">
        <v>0</v>
      </c>
      <c r="I553" s="574">
        <v>2023</v>
      </c>
      <c r="J553" s="575">
        <v>1803000</v>
      </c>
      <c r="K553" s="321"/>
    </row>
    <row r="554" spans="2:11" ht="17.25">
      <c r="B554" s="351"/>
      <c r="C554" s="351"/>
      <c r="D554" s="342">
        <v>2025</v>
      </c>
      <c r="E554" s="343" t="s">
        <v>854</v>
      </c>
      <c r="F554" s="372">
        <v>207577000</v>
      </c>
      <c r="G554" s="342"/>
      <c r="H554" s="346">
        <v>0</v>
      </c>
      <c r="I554" s="571">
        <v>2024</v>
      </c>
      <c r="J554" s="579">
        <v>1537200</v>
      </c>
      <c r="K554" s="321"/>
    </row>
    <row r="555" spans="2:11">
      <c r="B555" s="351"/>
      <c r="C555" s="351"/>
      <c r="D555" s="342"/>
      <c r="E555" s="343"/>
      <c r="F555" s="344">
        <f>SUM(F550:F554)</f>
        <v>577032000</v>
      </c>
      <c r="G555" s="342"/>
      <c r="H555" s="344">
        <f>SUM(H550:H554)</f>
        <v>0</v>
      </c>
      <c r="I555" s="342"/>
      <c r="J555" s="344">
        <f>SUM(J550:J554)</f>
        <v>12942200</v>
      </c>
      <c r="K555" s="321"/>
    </row>
    <row r="556" spans="2:11" ht="5.0999999999999996" customHeight="1">
      <c r="B556" s="353"/>
      <c r="C556" s="353"/>
      <c r="D556" s="347"/>
      <c r="E556" s="348"/>
      <c r="F556" s="349"/>
      <c r="G556" s="347"/>
      <c r="H556" s="350"/>
      <c r="I556" s="347"/>
      <c r="J556" s="350"/>
      <c r="K556" s="323"/>
    </row>
    <row r="557" spans="2:11" ht="5.0999999999999996" customHeight="1">
      <c r="B557" s="351"/>
      <c r="C557" s="351"/>
      <c r="D557" s="342"/>
      <c r="E557" s="343"/>
      <c r="F557" s="344"/>
      <c r="G557" s="342"/>
      <c r="H557" s="345"/>
      <c r="I557" s="342"/>
      <c r="J557" s="345"/>
      <c r="K557" s="321"/>
    </row>
    <row r="558" spans="2:11">
      <c r="B558" s="351" t="s">
        <v>417</v>
      </c>
      <c r="C558" s="351" t="s">
        <v>601</v>
      </c>
      <c r="D558" s="342">
        <v>2017</v>
      </c>
      <c r="E558" s="343" t="s">
        <v>257</v>
      </c>
      <c r="F558" s="344">
        <v>100000000</v>
      </c>
      <c r="G558" s="342"/>
      <c r="H558" s="345">
        <v>0</v>
      </c>
      <c r="I558" s="569">
        <v>2022</v>
      </c>
      <c r="J558" s="570">
        <v>2008260</v>
      </c>
      <c r="K558" s="321"/>
    </row>
    <row r="559" spans="2:11">
      <c r="B559" s="351"/>
      <c r="C559" s="351"/>
      <c r="D559" s="342">
        <v>2018</v>
      </c>
      <c r="E559" s="343" t="s">
        <v>257</v>
      </c>
      <c r="F559" s="344">
        <v>78000000</v>
      </c>
      <c r="G559" s="342"/>
      <c r="H559" s="345">
        <v>0</v>
      </c>
      <c r="I559" s="574">
        <v>2023</v>
      </c>
      <c r="J559" s="575">
        <v>2455800</v>
      </c>
      <c r="K559" s="321"/>
    </row>
    <row r="560" spans="2:11">
      <c r="B560" s="351"/>
      <c r="C560" s="351"/>
      <c r="D560" s="342">
        <v>2018</v>
      </c>
      <c r="E560" s="343" t="s">
        <v>816</v>
      </c>
      <c r="F560" s="344">
        <v>60000000</v>
      </c>
      <c r="G560" s="342"/>
      <c r="H560" s="345">
        <v>0</v>
      </c>
      <c r="I560" s="571">
        <v>2024</v>
      </c>
      <c r="J560" s="572">
        <v>2549900</v>
      </c>
      <c r="K560" s="321"/>
    </row>
    <row r="561" spans="2:11">
      <c r="B561" s="351"/>
      <c r="C561" s="351"/>
      <c r="D561" s="342">
        <v>2019</v>
      </c>
      <c r="E561" s="343" t="s">
        <v>816</v>
      </c>
      <c r="F561" s="344">
        <v>60000000</v>
      </c>
      <c r="G561" s="342"/>
      <c r="H561" s="345">
        <v>0</v>
      </c>
      <c r="I561" s="342"/>
      <c r="J561" s="345">
        <v>0</v>
      </c>
      <c r="K561" s="321"/>
    </row>
    <row r="562" spans="2:11" ht="17.25">
      <c r="B562" s="351"/>
      <c r="C562" s="351"/>
      <c r="D562" s="342">
        <v>2025</v>
      </c>
      <c r="E562" s="343" t="s">
        <v>854</v>
      </c>
      <c r="F562" s="372">
        <v>194500000</v>
      </c>
      <c r="G562" s="398"/>
      <c r="H562" s="346">
        <v>0</v>
      </c>
      <c r="I562" s="398"/>
      <c r="J562" s="346">
        <v>0</v>
      </c>
      <c r="K562" s="321"/>
    </row>
    <row r="563" spans="2:11">
      <c r="B563" s="351"/>
      <c r="C563" s="351"/>
      <c r="D563" s="342"/>
      <c r="E563" s="343"/>
      <c r="F563" s="344">
        <f>SUM(F558:F562)</f>
        <v>492500000</v>
      </c>
      <c r="G563" s="342"/>
      <c r="H563" s="344">
        <f>SUM(H558:H562)</f>
        <v>0</v>
      </c>
      <c r="I563" s="342"/>
      <c r="J563" s="344">
        <f>SUM(J558:J562)</f>
        <v>7013960</v>
      </c>
      <c r="K563" s="321"/>
    </row>
    <row r="564" spans="2:11">
      <c r="B564" s="353"/>
      <c r="C564" s="353"/>
      <c r="D564" s="347"/>
      <c r="E564" s="348"/>
      <c r="F564" s="349"/>
      <c r="G564" s="347"/>
      <c r="H564" s="350"/>
      <c r="I564" s="347"/>
      <c r="J564" s="350"/>
      <c r="K564" s="323"/>
    </row>
    <row r="565" spans="2:11" ht="20.100000000000001" customHeight="1">
      <c r="B565" s="482" t="s">
        <v>1108</v>
      </c>
      <c r="C565" s="483"/>
      <c r="D565" s="483"/>
      <c r="E565" s="483"/>
      <c r="F565" s="483"/>
      <c r="G565" s="483"/>
      <c r="H565" s="483"/>
      <c r="I565" s="483"/>
      <c r="J565" s="483"/>
      <c r="K565" s="484"/>
    </row>
    <row r="566" spans="2:11" ht="5.0999999999999996" customHeight="1">
      <c r="B566" s="351"/>
      <c r="C566" s="351"/>
      <c r="D566" s="342"/>
      <c r="E566" s="343"/>
      <c r="F566" s="344"/>
      <c r="G566" s="342"/>
      <c r="H566" s="345"/>
      <c r="I566" s="342"/>
      <c r="J566" s="345"/>
      <c r="K566" s="321"/>
    </row>
    <row r="567" spans="2:11">
      <c r="B567" s="351" t="s">
        <v>523</v>
      </c>
      <c r="C567" s="351" t="s">
        <v>602</v>
      </c>
      <c r="D567" s="342">
        <v>2017</v>
      </c>
      <c r="E567" s="343" t="s">
        <v>257</v>
      </c>
      <c r="F567" s="344">
        <v>100000000</v>
      </c>
      <c r="G567" s="342"/>
      <c r="H567" s="345">
        <v>0</v>
      </c>
      <c r="I567" s="342">
        <v>2020</v>
      </c>
      <c r="J567" s="345">
        <v>4000000</v>
      </c>
      <c r="K567" s="321"/>
    </row>
    <row r="568" spans="2:11">
      <c r="B568" s="351"/>
      <c r="C568" s="351"/>
      <c r="D568" s="342">
        <v>2019</v>
      </c>
      <c r="E568" s="343" t="s">
        <v>257</v>
      </c>
      <c r="F568" s="344">
        <v>200000000</v>
      </c>
      <c r="G568" s="342"/>
      <c r="H568" s="345">
        <v>0</v>
      </c>
      <c r="I568" s="563">
        <v>2021</v>
      </c>
      <c r="J568" s="564">
        <v>6207700</v>
      </c>
      <c r="K568" s="321"/>
    </row>
    <row r="569" spans="2:11">
      <c r="B569" s="351"/>
      <c r="C569" s="351"/>
      <c r="D569" s="342">
        <v>2025</v>
      </c>
      <c r="E569" s="343" t="s">
        <v>854</v>
      </c>
      <c r="F569" s="344">
        <v>215290200</v>
      </c>
      <c r="G569" s="342"/>
      <c r="H569" s="345">
        <v>0</v>
      </c>
      <c r="I569" s="574">
        <v>2023</v>
      </c>
      <c r="J569" s="575">
        <v>8378000</v>
      </c>
      <c r="K569" s="321"/>
    </row>
    <row r="570" spans="2:11">
      <c r="B570" s="351"/>
      <c r="C570" s="351"/>
      <c r="D570" s="342"/>
      <c r="E570" s="343"/>
      <c r="F570" s="344">
        <v>0</v>
      </c>
      <c r="G570" s="342"/>
      <c r="H570" s="345">
        <v>0</v>
      </c>
      <c r="I570" s="574">
        <v>2023</v>
      </c>
      <c r="J570" s="575">
        <v>4414800</v>
      </c>
      <c r="K570" s="321"/>
    </row>
    <row r="571" spans="2:11" ht="17.25">
      <c r="B571" s="351"/>
      <c r="C571" s="351"/>
      <c r="D571" s="342"/>
      <c r="E571" s="343"/>
      <c r="F571" s="372">
        <v>0</v>
      </c>
      <c r="G571" s="398"/>
      <c r="H571" s="346">
        <v>0</v>
      </c>
      <c r="I571" s="398"/>
      <c r="J571" s="346">
        <v>0</v>
      </c>
      <c r="K571" s="321"/>
    </row>
    <row r="572" spans="2:11">
      <c r="B572" s="351"/>
      <c r="C572" s="351"/>
      <c r="D572" s="342"/>
      <c r="E572" s="343"/>
      <c r="F572" s="344">
        <f>SUM(F567:F571)</f>
        <v>515290200</v>
      </c>
      <c r="G572" s="342"/>
      <c r="H572" s="344">
        <f>SUM(H567:H571)</f>
        <v>0</v>
      </c>
      <c r="I572" s="342"/>
      <c r="J572" s="344">
        <f>SUM(J567:J571)</f>
        <v>23000500</v>
      </c>
      <c r="K572" s="321"/>
    </row>
    <row r="573" spans="2:11">
      <c r="B573" s="353"/>
      <c r="C573" s="353"/>
      <c r="D573" s="347"/>
      <c r="E573" s="348"/>
      <c r="F573" s="349"/>
      <c r="G573" s="347"/>
      <c r="H573" s="350"/>
      <c r="I573" s="347"/>
      <c r="J573" s="350"/>
      <c r="K573" s="323"/>
    </row>
    <row r="574" spans="2:11" ht="5.0999999999999996" customHeight="1">
      <c r="B574" s="351"/>
      <c r="C574" s="351"/>
      <c r="D574" s="342"/>
      <c r="E574" s="343"/>
      <c r="F574" s="344"/>
      <c r="G574" s="342"/>
      <c r="H574" s="345"/>
      <c r="I574" s="342"/>
      <c r="J574" s="345"/>
      <c r="K574" s="321"/>
    </row>
    <row r="575" spans="2:11" ht="14.45" customHeight="1">
      <c r="B575" s="351" t="s">
        <v>649</v>
      </c>
      <c r="C575" s="351" t="s">
        <v>603</v>
      </c>
      <c r="D575" s="342">
        <v>2017</v>
      </c>
      <c r="E575" s="343" t="s">
        <v>257</v>
      </c>
      <c r="F575" s="344">
        <v>87000000</v>
      </c>
      <c r="G575" s="342"/>
      <c r="H575" s="345">
        <v>0</v>
      </c>
      <c r="I575" s="574">
        <v>2023</v>
      </c>
      <c r="J575" s="575">
        <v>2772250</v>
      </c>
      <c r="K575" s="478" t="s">
        <v>1117</v>
      </c>
    </row>
    <row r="576" spans="2:11">
      <c r="B576" s="351"/>
      <c r="C576" s="351"/>
      <c r="D576" s="342">
        <v>2018</v>
      </c>
      <c r="E576" s="343" t="s">
        <v>257</v>
      </c>
      <c r="F576" s="344">
        <v>100500000</v>
      </c>
      <c r="G576" s="342"/>
      <c r="H576" s="345">
        <v>0</v>
      </c>
      <c r="I576" s="571">
        <v>2024</v>
      </c>
      <c r="J576" s="572">
        <v>2776000</v>
      </c>
      <c r="K576" s="478"/>
    </row>
    <row r="577" spans="2:11">
      <c r="B577" s="351"/>
      <c r="C577" s="351"/>
      <c r="D577" s="342">
        <v>2021</v>
      </c>
      <c r="E577" s="343" t="s">
        <v>257</v>
      </c>
      <c r="F577" s="344">
        <v>300700000</v>
      </c>
      <c r="G577" s="342"/>
      <c r="H577" s="345">
        <v>0</v>
      </c>
      <c r="I577" s="342"/>
      <c r="J577" s="345">
        <v>0</v>
      </c>
      <c r="K577" s="478"/>
    </row>
    <row r="578" spans="2:11">
      <c r="B578" s="351"/>
      <c r="C578" s="351"/>
      <c r="D578" s="342">
        <v>2023</v>
      </c>
      <c r="E578" s="343" t="s">
        <v>751</v>
      </c>
      <c r="F578" s="344">
        <v>75000000</v>
      </c>
      <c r="G578" s="342"/>
      <c r="H578" s="345">
        <v>0</v>
      </c>
      <c r="I578" s="342"/>
      <c r="J578" s="345">
        <v>0</v>
      </c>
      <c r="K578" s="321"/>
    </row>
    <row r="579" spans="2:11" ht="17.25">
      <c r="B579" s="351"/>
      <c r="C579" s="351"/>
      <c r="D579" s="342"/>
      <c r="E579" s="343"/>
      <c r="F579" s="372">
        <v>0</v>
      </c>
      <c r="G579" s="398"/>
      <c r="H579" s="346">
        <v>0</v>
      </c>
      <c r="I579" s="342"/>
      <c r="J579" s="346">
        <v>0</v>
      </c>
      <c r="K579" s="321"/>
    </row>
    <row r="580" spans="2:11">
      <c r="B580" s="351"/>
      <c r="C580" s="351"/>
      <c r="D580" s="342"/>
      <c r="E580" s="343"/>
      <c r="F580" s="344">
        <f>SUM(F575:F579)</f>
        <v>563200000</v>
      </c>
      <c r="G580" s="342"/>
      <c r="H580" s="344">
        <f>SUM(H575:H579)</f>
        <v>0</v>
      </c>
      <c r="I580" s="342"/>
      <c r="J580" s="344">
        <f>SUM(J575:J579)</f>
        <v>5548250</v>
      </c>
      <c r="K580" s="321"/>
    </row>
    <row r="581" spans="2:11">
      <c r="B581" s="353"/>
      <c r="C581" s="353"/>
      <c r="D581" s="347"/>
      <c r="E581" s="348"/>
      <c r="F581" s="349"/>
      <c r="G581" s="347"/>
      <c r="H581" s="350"/>
      <c r="I581" s="347"/>
      <c r="J581" s="350"/>
      <c r="K581" s="323"/>
    </row>
    <row r="582" spans="2:11" ht="5.0999999999999996" customHeight="1">
      <c r="B582" s="351"/>
      <c r="C582" s="351"/>
      <c r="D582" s="342"/>
      <c r="E582" s="343"/>
      <c r="F582" s="344"/>
      <c r="G582" s="342"/>
      <c r="H582" s="345"/>
      <c r="I582" s="342"/>
      <c r="J582" s="345"/>
      <c r="K582" s="321"/>
    </row>
    <row r="583" spans="2:11">
      <c r="B583" s="351" t="s">
        <v>522</v>
      </c>
      <c r="C583" s="351" t="s">
        <v>539</v>
      </c>
      <c r="D583" s="342">
        <v>2017</v>
      </c>
      <c r="E583" s="343" t="s">
        <v>257</v>
      </c>
      <c r="F583" s="344">
        <v>150000000</v>
      </c>
      <c r="G583" s="342"/>
      <c r="H583" s="345">
        <v>0</v>
      </c>
      <c r="I583" s="342"/>
      <c r="J583" s="345">
        <v>0</v>
      </c>
      <c r="K583" s="321"/>
    </row>
    <row r="584" spans="2:11">
      <c r="B584" s="351"/>
      <c r="C584" s="351"/>
      <c r="D584" s="342">
        <v>2025</v>
      </c>
      <c r="E584" s="343" t="s">
        <v>854</v>
      </c>
      <c r="F584" s="344">
        <v>167415000</v>
      </c>
      <c r="G584" s="342"/>
      <c r="H584" s="345">
        <v>0</v>
      </c>
      <c r="I584" s="342"/>
      <c r="J584" s="345">
        <v>0</v>
      </c>
      <c r="K584" s="321"/>
    </row>
    <row r="585" spans="2:11">
      <c r="B585" s="351"/>
      <c r="C585" s="351"/>
      <c r="D585" s="342"/>
      <c r="E585" s="343"/>
      <c r="F585" s="344">
        <v>0</v>
      </c>
      <c r="G585" s="342"/>
      <c r="H585" s="344">
        <v>0</v>
      </c>
      <c r="I585" s="342"/>
      <c r="J585" s="344">
        <v>0</v>
      </c>
      <c r="K585" s="321"/>
    </row>
    <row r="586" spans="2:11">
      <c r="B586" s="351"/>
      <c r="C586" s="351"/>
      <c r="D586" s="342"/>
      <c r="E586" s="343"/>
      <c r="F586" s="344">
        <v>0</v>
      </c>
      <c r="G586" s="342"/>
      <c r="H586" s="344">
        <v>0</v>
      </c>
      <c r="I586" s="342"/>
      <c r="J586" s="344">
        <v>0</v>
      </c>
      <c r="K586" s="321"/>
    </row>
    <row r="587" spans="2:11" ht="17.25">
      <c r="B587" s="351"/>
      <c r="C587" s="351"/>
      <c r="D587" s="342"/>
      <c r="E587" s="343"/>
      <c r="F587" s="372">
        <v>0</v>
      </c>
      <c r="G587" s="342"/>
      <c r="H587" s="372">
        <v>0</v>
      </c>
      <c r="I587" s="342"/>
      <c r="J587" s="372">
        <v>0</v>
      </c>
      <c r="K587" s="321"/>
    </row>
    <row r="588" spans="2:11">
      <c r="B588" s="351"/>
      <c r="C588" s="351"/>
      <c r="D588" s="342"/>
      <c r="E588" s="343"/>
      <c r="F588" s="344">
        <f>SUM(F583:F587)</f>
        <v>317415000</v>
      </c>
      <c r="G588" s="342"/>
      <c r="H588" s="344">
        <f>SUM(H583:H587)</f>
        <v>0</v>
      </c>
      <c r="I588" s="342"/>
      <c r="J588" s="344">
        <f>SUM(J583:J587)</f>
        <v>0</v>
      </c>
      <c r="K588" s="321"/>
    </row>
    <row r="589" spans="2:11">
      <c r="B589" s="353"/>
      <c r="C589" s="353"/>
      <c r="D589" s="347"/>
      <c r="E589" s="348"/>
      <c r="F589" s="349"/>
      <c r="G589" s="347"/>
      <c r="H589" s="350"/>
      <c r="I589" s="347"/>
      <c r="J589" s="350"/>
      <c r="K589" s="323"/>
    </row>
    <row r="590" spans="2:11" ht="5.0999999999999996" customHeight="1">
      <c r="B590" s="351"/>
      <c r="C590" s="351"/>
      <c r="D590" s="342"/>
      <c r="E590" s="343"/>
      <c r="F590" s="344"/>
      <c r="G590" s="342"/>
      <c r="H590" s="345"/>
      <c r="I590" s="342"/>
      <c r="J590" s="345"/>
      <c r="K590" s="321"/>
    </row>
    <row r="591" spans="2:11">
      <c r="B591" s="351" t="s">
        <v>425</v>
      </c>
      <c r="C591" s="351" t="s">
        <v>604</v>
      </c>
      <c r="D591" s="342">
        <v>2019</v>
      </c>
      <c r="E591" s="343" t="s">
        <v>257</v>
      </c>
      <c r="F591" s="344">
        <v>171000000</v>
      </c>
      <c r="G591" s="342"/>
      <c r="H591" s="345">
        <v>0</v>
      </c>
      <c r="I591" s="574">
        <v>2023</v>
      </c>
      <c r="J591" s="575">
        <v>3600000</v>
      </c>
      <c r="K591" s="321"/>
    </row>
    <row r="592" spans="2:11">
      <c r="B592" s="351"/>
      <c r="C592" s="351"/>
      <c r="D592" s="342">
        <v>2025</v>
      </c>
      <c r="E592" s="343" t="s">
        <v>854</v>
      </c>
      <c r="F592" s="344">
        <v>206000000</v>
      </c>
      <c r="G592" s="342"/>
      <c r="H592" s="345">
        <v>0</v>
      </c>
      <c r="I592" s="342"/>
      <c r="J592" s="345">
        <v>0</v>
      </c>
      <c r="K592" s="321"/>
    </row>
    <row r="593" spans="1:11">
      <c r="B593" s="351"/>
      <c r="C593" s="351"/>
      <c r="D593" s="342"/>
      <c r="E593" s="343"/>
      <c r="F593" s="344">
        <v>0</v>
      </c>
      <c r="G593" s="342"/>
      <c r="H593" s="345">
        <v>0</v>
      </c>
      <c r="I593" s="342"/>
      <c r="J593" s="344">
        <v>0</v>
      </c>
      <c r="K593" s="321"/>
    </row>
    <row r="594" spans="1:11">
      <c r="B594" s="351"/>
      <c r="C594" s="351"/>
      <c r="D594" s="342"/>
      <c r="E594" s="343"/>
      <c r="F594" s="344">
        <v>0</v>
      </c>
      <c r="G594" s="342"/>
      <c r="H594" s="345">
        <v>0</v>
      </c>
      <c r="I594" s="342"/>
      <c r="J594" s="344">
        <v>0</v>
      </c>
      <c r="K594" s="321"/>
    </row>
    <row r="595" spans="1:11" ht="17.25">
      <c r="B595" s="351"/>
      <c r="C595" s="351"/>
      <c r="D595" s="342"/>
      <c r="E595" s="343"/>
      <c r="F595" s="372">
        <v>0</v>
      </c>
      <c r="G595" s="342"/>
      <c r="H595" s="372">
        <v>0</v>
      </c>
      <c r="I595" s="342"/>
      <c r="J595" s="372">
        <v>0</v>
      </c>
      <c r="K595" s="321"/>
    </row>
    <row r="596" spans="1:11">
      <c r="B596" s="351"/>
      <c r="C596" s="351"/>
      <c r="D596" s="342"/>
      <c r="E596" s="343"/>
      <c r="F596" s="344">
        <f>SUM(F591:F595)</f>
        <v>377000000</v>
      </c>
      <c r="G596" s="342"/>
      <c r="H596" s="344">
        <f>SUM(H591:H595)</f>
        <v>0</v>
      </c>
      <c r="I596" s="342"/>
      <c r="J596" s="344">
        <f>SUM(J591:J595)</f>
        <v>3600000</v>
      </c>
      <c r="K596" s="321"/>
    </row>
    <row r="597" spans="1:11" ht="5.0999999999999996" customHeight="1">
      <c r="B597" s="399"/>
      <c r="C597" s="353"/>
      <c r="D597" s="347"/>
      <c r="E597" s="348"/>
      <c r="F597" s="349"/>
      <c r="G597" s="347"/>
      <c r="H597" s="350"/>
      <c r="I597" s="347"/>
      <c r="J597" s="350"/>
      <c r="K597" s="323"/>
    </row>
    <row r="598" spans="1:11" ht="20.100000000000001" customHeight="1">
      <c r="B598" s="488" t="s">
        <v>1109</v>
      </c>
      <c r="C598" s="489"/>
      <c r="D598" s="489"/>
      <c r="E598" s="489"/>
      <c r="F598" s="489"/>
      <c r="G598" s="489"/>
      <c r="H598" s="489"/>
      <c r="I598" s="489"/>
      <c r="J598" s="489"/>
      <c r="K598" s="490"/>
    </row>
    <row r="599" spans="1:11" ht="5.0999999999999996" customHeight="1">
      <c r="A599" s="392"/>
      <c r="B599" s="319"/>
      <c r="C599" s="324"/>
      <c r="D599" s="325"/>
      <c r="E599" s="326"/>
      <c r="F599" s="327"/>
      <c r="G599" s="325"/>
      <c r="H599" s="328"/>
      <c r="I599" s="325"/>
      <c r="J599" s="328"/>
      <c r="K599" s="329"/>
    </row>
    <row r="600" spans="1:11">
      <c r="A600" s="373"/>
      <c r="B600" s="320" t="s">
        <v>528</v>
      </c>
      <c r="C600" s="330" t="s">
        <v>605</v>
      </c>
      <c r="D600" s="331">
        <v>2018</v>
      </c>
      <c r="E600" s="332" t="s">
        <v>257</v>
      </c>
      <c r="F600" s="333">
        <v>200000000</v>
      </c>
      <c r="G600" s="331"/>
      <c r="H600" s="334">
        <v>0</v>
      </c>
      <c r="I600" s="331"/>
      <c r="J600" s="334" t="s">
        <v>1096</v>
      </c>
      <c r="K600" s="335"/>
    </row>
    <row r="601" spans="1:11">
      <c r="A601" s="373"/>
      <c r="B601" s="320"/>
      <c r="C601" s="330"/>
      <c r="D601" s="331">
        <v>2025</v>
      </c>
      <c r="E601" s="332" t="s">
        <v>854</v>
      </c>
      <c r="F601" s="333">
        <v>157700000</v>
      </c>
      <c r="G601" s="331"/>
      <c r="H601" s="334">
        <v>0</v>
      </c>
      <c r="I601" s="331"/>
      <c r="J601" s="334">
        <v>0</v>
      </c>
      <c r="K601" s="335"/>
    </row>
    <row r="602" spans="1:11">
      <c r="A602" s="373"/>
      <c r="B602" s="320"/>
      <c r="C602" s="330"/>
      <c r="D602" s="331"/>
      <c r="E602" s="332"/>
      <c r="F602" s="333">
        <v>0</v>
      </c>
      <c r="G602" s="331"/>
      <c r="H602" s="334">
        <v>0</v>
      </c>
      <c r="I602" s="331"/>
      <c r="J602" s="334">
        <v>0</v>
      </c>
      <c r="K602" s="335"/>
    </row>
    <row r="603" spans="1:11">
      <c r="A603" s="373"/>
      <c r="B603" s="320"/>
      <c r="C603" s="330"/>
      <c r="D603" s="331"/>
      <c r="E603" s="332"/>
      <c r="F603" s="333">
        <v>0</v>
      </c>
      <c r="G603" s="331"/>
      <c r="H603" s="334">
        <v>0</v>
      </c>
      <c r="I603" s="331"/>
      <c r="J603" s="334">
        <v>0</v>
      </c>
      <c r="K603" s="335"/>
    </row>
    <row r="604" spans="1:11" ht="17.25">
      <c r="A604" s="373"/>
      <c r="B604" s="320"/>
      <c r="C604" s="330"/>
      <c r="D604" s="331"/>
      <c r="E604" s="332"/>
      <c r="F604" s="360">
        <v>0</v>
      </c>
      <c r="G604" s="331"/>
      <c r="H604" s="360">
        <v>0</v>
      </c>
      <c r="I604" s="331"/>
      <c r="J604" s="360">
        <v>0</v>
      </c>
      <c r="K604" s="335"/>
    </row>
    <row r="605" spans="1:11">
      <c r="A605" s="373"/>
      <c r="B605" s="320"/>
      <c r="C605" s="330"/>
      <c r="D605" s="331"/>
      <c r="E605" s="332"/>
      <c r="F605" s="333">
        <f>SUM(F600:F604)</f>
        <v>357700000</v>
      </c>
      <c r="G605" s="331"/>
      <c r="H605" s="333">
        <f>SUM(H600:H604)</f>
        <v>0</v>
      </c>
      <c r="I605" s="331"/>
      <c r="J605" s="333">
        <f>SUM(J600:J604)</f>
        <v>0</v>
      </c>
      <c r="K605" s="335"/>
    </row>
    <row r="606" spans="1:11">
      <c r="A606" s="373"/>
      <c r="B606" s="320"/>
      <c r="C606" s="330"/>
      <c r="D606" s="331"/>
      <c r="E606" s="332"/>
      <c r="F606" s="333"/>
      <c r="G606" s="331"/>
      <c r="H606" s="334"/>
      <c r="I606" s="331"/>
      <c r="J606" s="334"/>
      <c r="K606" s="335"/>
    </row>
    <row r="607" spans="1:11" ht="20.100000000000001" customHeight="1">
      <c r="B607" s="479" t="s">
        <v>1109</v>
      </c>
      <c r="C607" s="480"/>
      <c r="D607" s="480"/>
      <c r="E607" s="480"/>
      <c r="F607" s="480"/>
      <c r="G607" s="480"/>
      <c r="H607" s="480"/>
      <c r="I607" s="480"/>
      <c r="J607" s="480"/>
      <c r="K607" s="481"/>
    </row>
    <row r="608" spans="1:11" ht="5.0999999999999996" customHeight="1">
      <c r="A608" s="373"/>
      <c r="B608" s="320"/>
      <c r="C608" s="330"/>
      <c r="D608" s="331"/>
      <c r="E608" s="332"/>
      <c r="F608" s="333"/>
      <c r="G608" s="331"/>
      <c r="H608" s="334"/>
      <c r="I608" s="331"/>
      <c r="J608" s="334"/>
      <c r="K608" s="335"/>
    </row>
    <row r="609" spans="1:11" ht="14.45" customHeight="1">
      <c r="A609" s="373"/>
      <c r="B609" s="320" t="s">
        <v>232</v>
      </c>
      <c r="C609" s="330" t="s">
        <v>606</v>
      </c>
      <c r="D609" s="331">
        <v>2025</v>
      </c>
      <c r="E609" s="332" t="s">
        <v>854</v>
      </c>
      <c r="F609" s="333">
        <v>201300000</v>
      </c>
      <c r="G609" s="331"/>
      <c r="H609" s="334">
        <v>0</v>
      </c>
      <c r="I609" s="331"/>
      <c r="J609" s="334">
        <v>0</v>
      </c>
      <c r="K609" s="478" t="s">
        <v>1112</v>
      </c>
    </row>
    <row r="610" spans="1:11">
      <c r="A610" s="373"/>
      <c r="B610" s="320"/>
      <c r="C610" s="330"/>
      <c r="D610" s="331"/>
      <c r="E610" s="332"/>
      <c r="F610" s="334">
        <v>0</v>
      </c>
      <c r="G610" s="331"/>
      <c r="H610" s="334">
        <v>0</v>
      </c>
      <c r="I610" s="331"/>
      <c r="J610" s="334">
        <v>0</v>
      </c>
      <c r="K610" s="478"/>
    </row>
    <row r="611" spans="1:11">
      <c r="A611" s="373"/>
      <c r="B611" s="320"/>
      <c r="C611" s="330"/>
      <c r="D611" s="331"/>
      <c r="E611" s="332"/>
      <c r="F611" s="334">
        <v>0</v>
      </c>
      <c r="G611" s="331"/>
      <c r="H611" s="334">
        <v>0</v>
      </c>
      <c r="I611" s="331"/>
      <c r="J611" s="334">
        <v>0</v>
      </c>
      <c r="K611" s="478"/>
    </row>
    <row r="612" spans="1:11">
      <c r="A612" s="373"/>
      <c r="B612" s="320"/>
      <c r="C612" s="330"/>
      <c r="D612" s="331"/>
      <c r="E612" s="332"/>
      <c r="F612" s="334">
        <v>0</v>
      </c>
      <c r="G612" s="331"/>
      <c r="H612" s="334">
        <v>0</v>
      </c>
      <c r="I612" s="331"/>
      <c r="J612" s="334">
        <v>0</v>
      </c>
      <c r="K612" s="478"/>
    </row>
    <row r="613" spans="1:11" ht="17.25">
      <c r="A613" s="373"/>
      <c r="B613" s="320"/>
      <c r="C613" s="330"/>
      <c r="D613" s="331"/>
      <c r="E613" s="332"/>
      <c r="F613" s="360">
        <v>0</v>
      </c>
      <c r="G613" s="331"/>
      <c r="H613" s="360">
        <v>0</v>
      </c>
      <c r="I613" s="331"/>
      <c r="J613" s="360">
        <v>0</v>
      </c>
      <c r="K613" s="377"/>
    </row>
    <row r="614" spans="1:11">
      <c r="A614" s="373"/>
      <c r="B614" s="320"/>
      <c r="C614" s="330"/>
      <c r="D614" s="331"/>
      <c r="E614" s="332"/>
      <c r="F614" s="333">
        <f>SUM(F609:F613)</f>
        <v>201300000</v>
      </c>
      <c r="G614" s="331"/>
      <c r="H614" s="333">
        <f>SUM(H609:H613)</f>
        <v>0</v>
      </c>
      <c r="I614" s="331"/>
      <c r="J614" s="333">
        <f>SUM(J609:J613)</f>
        <v>0</v>
      </c>
      <c r="K614" s="335"/>
    </row>
    <row r="615" spans="1:11">
      <c r="A615" s="373"/>
      <c r="B615" s="322"/>
      <c r="C615" s="362"/>
      <c r="D615" s="354"/>
      <c r="E615" s="368"/>
      <c r="F615" s="361"/>
      <c r="G615" s="354"/>
      <c r="H615" s="358"/>
      <c r="I615" s="354"/>
      <c r="J615" s="358"/>
      <c r="K615" s="355"/>
    </row>
    <row r="616" spans="1:11" ht="5.0999999999999996" customHeight="1">
      <c r="A616" s="373"/>
      <c r="B616" s="320"/>
      <c r="C616" s="330"/>
      <c r="D616" s="331"/>
      <c r="E616" s="332"/>
      <c r="F616" s="333"/>
      <c r="G616" s="331"/>
      <c r="H616" s="334"/>
      <c r="I616" s="331"/>
      <c r="J616" s="334"/>
      <c r="K616" s="335"/>
    </row>
    <row r="617" spans="1:11">
      <c r="A617" s="373"/>
      <c r="B617" s="320" t="s">
        <v>430</v>
      </c>
      <c r="C617" s="330" t="s">
        <v>607</v>
      </c>
      <c r="D617" s="331">
        <v>2018</v>
      </c>
      <c r="E617" s="332" t="s">
        <v>257</v>
      </c>
      <c r="F617" s="333">
        <v>50000000</v>
      </c>
      <c r="G617" s="331"/>
      <c r="H617" s="334">
        <v>0</v>
      </c>
      <c r="I617" s="331"/>
      <c r="J617" s="334">
        <v>0</v>
      </c>
      <c r="K617" s="478" t="s">
        <v>1117</v>
      </c>
    </row>
    <row r="618" spans="1:11">
      <c r="A618" s="373"/>
      <c r="B618" s="320"/>
      <c r="C618" s="330"/>
      <c r="D618" s="331"/>
      <c r="E618" s="332"/>
      <c r="F618" s="334">
        <v>0</v>
      </c>
      <c r="G618" s="331"/>
      <c r="H618" s="334">
        <v>0</v>
      </c>
      <c r="I618" s="331"/>
      <c r="J618" s="334">
        <v>0</v>
      </c>
      <c r="K618" s="478"/>
    </row>
    <row r="619" spans="1:11">
      <c r="A619" s="373"/>
      <c r="B619" s="320"/>
      <c r="C619" s="330"/>
      <c r="D619" s="331"/>
      <c r="E619" s="332"/>
      <c r="F619" s="334">
        <v>0</v>
      </c>
      <c r="G619" s="331"/>
      <c r="H619" s="334">
        <v>0</v>
      </c>
      <c r="I619" s="331"/>
      <c r="J619" s="334">
        <v>0</v>
      </c>
      <c r="K619" s="478"/>
    </row>
    <row r="620" spans="1:11">
      <c r="A620" s="373"/>
      <c r="B620" s="320"/>
      <c r="C620" s="330"/>
      <c r="D620" s="331"/>
      <c r="E620" s="332"/>
      <c r="F620" s="334">
        <v>0</v>
      </c>
      <c r="G620" s="331"/>
      <c r="H620" s="334">
        <v>0</v>
      </c>
      <c r="I620" s="331"/>
      <c r="J620" s="334">
        <v>0</v>
      </c>
      <c r="K620" s="335"/>
    </row>
    <row r="621" spans="1:11" ht="17.25">
      <c r="A621" s="373"/>
      <c r="B621" s="320"/>
      <c r="C621" s="330"/>
      <c r="D621" s="331"/>
      <c r="E621" s="332"/>
      <c r="F621" s="360">
        <v>0</v>
      </c>
      <c r="G621" s="331"/>
      <c r="H621" s="360">
        <v>0</v>
      </c>
      <c r="I621" s="331"/>
      <c r="J621" s="360">
        <v>0</v>
      </c>
      <c r="K621" s="335"/>
    </row>
    <row r="622" spans="1:11">
      <c r="A622" s="373"/>
      <c r="B622" s="320"/>
      <c r="C622" s="330"/>
      <c r="D622" s="331"/>
      <c r="E622" s="332"/>
      <c r="F622" s="333">
        <f>SUM(F617:F621)</f>
        <v>50000000</v>
      </c>
      <c r="G622" s="331"/>
      <c r="H622" s="333">
        <f>SUM(H617:H621)</f>
        <v>0</v>
      </c>
      <c r="I622" s="331"/>
      <c r="J622" s="333">
        <f>SUM(J617:J621)</f>
        <v>0</v>
      </c>
      <c r="K622" s="335"/>
    </row>
    <row r="623" spans="1:11">
      <c r="A623" s="373"/>
      <c r="B623" s="322"/>
      <c r="C623" s="362"/>
      <c r="D623" s="354"/>
      <c r="E623" s="368"/>
      <c r="F623" s="361"/>
      <c r="G623" s="354"/>
      <c r="H623" s="358"/>
      <c r="I623" s="354"/>
      <c r="J623" s="358"/>
      <c r="K623" s="355"/>
    </row>
    <row r="624" spans="1:11" ht="5.0999999999999996" customHeight="1">
      <c r="A624" s="373"/>
      <c r="B624" s="320"/>
      <c r="C624" s="330"/>
      <c r="D624" s="331"/>
      <c r="E624" s="332"/>
      <c r="F624" s="333"/>
      <c r="G624" s="331"/>
      <c r="H624" s="334"/>
      <c r="I624" s="331"/>
      <c r="J624" s="334"/>
      <c r="K624" s="335"/>
    </row>
    <row r="625" spans="1:11">
      <c r="A625" s="373"/>
      <c r="B625" s="320" t="s">
        <v>431</v>
      </c>
      <c r="C625" s="330" t="s">
        <v>608</v>
      </c>
      <c r="D625" s="331">
        <v>2025</v>
      </c>
      <c r="E625" s="332" t="s">
        <v>854</v>
      </c>
      <c r="F625" s="334">
        <v>0</v>
      </c>
      <c r="G625" s="331"/>
      <c r="H625" s="334">
        <v>0</v>
      </c>
      <c r="I625" s="331" t="s">
        <v>691</v>
      </c>
      <c r="J625" s="334">
        <v>0</v>
      </c>
      <c r="K625" s="478" t="s">
        <v>1114</v>
      </c>
    </row>
    <row r="626" spans="1:11">
      <c r="A626" s="373"/>
      <c r="B626" s="320"/>
      <c r="C626" s="330"/>
      <c r="D626" s="331"/>
      <c r="E626" s="332"/>
      <c r="F626" s="334">
        <v>0</v>
      </c>
      <c r="G626" s="331"/>
      <c r="H626" s="334">
        <v>0</v>
      </c>
      <c r="I626" s="331"/>
      <c r="J626" s="334">
        <v>0</v>
      </c>
      <c r="K626" s="478"/>
    </row>
    <row r="627" spans="1:11">
      <c r="A627" s="373"/>
      <c r="B627" s="320"/>
      <c r="C627" s="330"/>
      <c r="D627" s="331"/>
      <c r="E627" s="332"/>
      <c r="F627" s="334">
        <v>0</v>
      </c>
      <c r="G627" s="331"/>
      <c r="H627" s="334">
        <v>0</v>
      </c>
      <c r="I627" s="331"/>
      <c r="J627" s="334">
        <v>0</v>
      </c>
      <c r="K627" s="478"/>
    </row>
    <row r="628" spans="1:11">
      <c r="A628" s="373"/>
      <c r="B628" s="320"/>
      <c r="C628" s="330"/>
      <c r="D628" s="331"/>
      <c r="E628" s="332"/>
      <c r="F628" s="334">
        <v>0</v>
      </c>
      <c r="G628" s="331"/>
      <c r="H628" s="334">
        <v>0</v>
      </c>
      <c r="I628" s="331"/>
      <c r="J628" s="334">
        <v>0</v>
      </c>
      <c r="K628" s="478"/>
    </row>
    <row r="629" spans="1:11" ht="17.25">
      <c r="A629" s="373"/>
      <c r="B629" s="320"/>
      <c r="C629" s="330"/>
      <c r="D629" s="331"/>
      <c r="E629" s="332"/>
      <c r="F629" s="360">
        <v>0</v>
      </c>
      <c r="G629" s="331"/>
      <c r="H629" s="360">
        <v>0</v>
      </c>
      <c r="I629" s="331"/>
      <c r="J629" s="360">
        <v>0</v>
      </c>
      <c r="K629" s="478"/>
    </row>
    <row r="630" spans="1:11">
      <c r="A630" s="373"/>
      <c r="B630" s="320"/>
      <c r="C630" s="330"/>
      <c r="D630" s="331"/>
      <c r="E630" s="332"/>
      <c r="F630" s="333">
        <f>SUM(F625:F629)</f>
        <v>0</v>
      </c>
      <c r="G630" s="331"/>
      <c r="H630" s="333">
        <f>SUM(H625:H629)</f>
        <v>0</v>
      </c>
      <c r="I630" s="331"/>
      <c r="J630" s="333">
        <f>SUM(J625:J629)</f>
        <v>0</v>
      </c>
      <c r="K630" s="478"/>
    </row>
    <row r="631" spans="1:11">
      <c r="A631" s="373"/>
      <c r="B631" s="320"/>
      <c r="C631" s="330"/>
      <c r="D631" s="331"/>
      <c r="E631" s="332"/>
      <c r="F631" s="333"/>
      <c r="G631" s="331"/>
      <c r="H631" s="334"/>
      <c r="I631" s="331"/>
      <c r="J631" s="334"/>
      <c r="K631" s="478"/>
    </row>
    <row r="632" spans="1:11">
      <c r="A632" s="373"/>
      <c r="B632" s="322"/>
      <c r="C632" s="362"/>
      <c r="D632" s="354"/>
      <c r="E632" s="368"/>
      <c r="F632" s="361"/>
      <c r="G632" s="354"/>
      <c r="H632" s="358"/>
      <c r="I632" s="354"/>
      <c r="J632" s="358"/>
      <c r="K632" s="401"/>
    </row>
    <row r="633" spans="1:11" ht="5.0999999999999996" customHeight="1">
      <c r="A633" s="373"/>
      <c r="B633" s="320"/>
      <c r="C633" s="330"/>
      <c r="D633" s="331"/>
      <c r="E633" s="332"/>
      <c r="F633" s="333"/>
      <c r="G633" s="331"/>
      <c r="H633" s="334"/>
      <c r="I633" s="331"/>
      <c r="J633" s="334"/>
      <c r="K633" s="335"/>
    </row>
    <row r="634" spans="1:11" ht="14.45" customHeight="1">
      <c r="A634" s="373"/>
      <c r="B634" s="320" t="s">
        <v>433</v>
      </c>
      <c r="C634" s="330" t="s">
        <v>609</v>
      </c>
      <c r="D634" s="331">
        <v>2021</v>
      </c>
      <c r="E634" s="332" t="s">
        <v>257</v>
      </c>
      <c r="F634" s="333">
        <v>50000000</v>
      </c>
      <c r="G634" s="331"/>
      <c r="H634" s="334">
        <v>0</v>
      </c>
      <c r="I634" s="565">
        <v>2022</v>
      </c>
      <c r="J634" s="566">
        <v>432000</v>
      </c>
      <c r="K634" s="478" t="s">
        <v>1118</v>
      </c>
    </row>
    <row r="635" spans="1:11">
      <c r="A635" s="373"/>
      <c r="B635" s="320"/>
      <c r="C635" s="330"/>
      <c r="D635" s="331">
        <v>2025</v>
      </c>
      <c r="E635" s="332" t="s">
        <v>854</v>
      </c>
      <c r="F635" s="334">
        <v>0</v>
      </c>
      <c r="G635" s="331"/>
      <c r="H635" s="334">
        <v>0</v>
      </c>
      <c r="I635" s="567">
        <v>2023</v>
      </c>
      <c r="J635" s="568">
        <v>153000</v>
      </c>
      <c r="K635" s="478"/>
    </row>
    <row r="636" spans="1:11">
      <c r="A636" s="373"/>
      <c r="B636" s="320"/>
      <c r="C636" s="330"/>
      <c r="D636" s="331"/>
      <c r="E636" s="332"/>
      <c r="F636" s="334">
        <v>0</v>
      </c>
      <c r="G636" s="331"/>
      <c r="H636" s="334">
        <v>0</v>
      </c>
      <c r="I636" s="331"/>
      <c r="J636" s="334">
        <v>0</v>
      </c>
      <c r="K636" s="478"/>
    </row>
    <row r="637" spans="1:11">
      <c r="A637" s="373"/>
      <c r="B637" s="320"/>
      <c r="C637" s="330"/>
      <c r="D637" s="331"/>
      <c r="E637" s="332"/>
      <c r="F637" s="334">
        <v>0</v>
      </c>
      <c r="G637" s="331"/>
      <c r="H637" s="334">
        <v>0</v>
      </c>
      <c r="I637" s="331"/>
      <c r="J637" s="334">
        <v>0</v>
      </c>
      <c r="K637" s="377"/>
    </row>
    <row r="638" spans="1:11" ht="17.25">
      <c r="A638" s="373"/>
      <c r="B638" s="320"/>
      <c r="C638" s="330"/>
      <c r="D638" s="331"/>
      <c r="E638" s="332"/>
      <c r="F638" s="360">
        <v>0</v>
      </c>
      <c r="G638" s="331"/>
      <c r="H638" s="360">
        <v>0</v>
      </c>
      <c r="I638" s="331"/>
      <c r="J638" s="360">
        <v>0</v>
      </c>
      <c r="K638" s="335"/>
    </row>
    <row r="639" spans="1:11">
      <c r="A639" s="373"/>
      <c r="B639" s="320"/>
      <c r="C639" s="330"/>
      <c r="D639" s="331"/>
      <c r="E639" s="332"/>
      <c r="F639" s="333">
        <f>SUM(F634:F638)</f>
        <v>50000000</v>
      </c>
      <c r="G639" s="331"/>
      <c r="H639" s="333">
        <f>SUM(H634:H638)</f>
        <v>0</v>
      </c>
      <c r="I639" s="331"/>
      <c r="J639" s="333">
        <f>SUM(J634:J638)</f>
        <v>585000</v>
      </c>
      <c r="K639" s="335"/>
    </row>
    <row r="640" spans="1:11">
      <c r="A640" s="373"/>
      <c r="B640" s="322"/>
      <c r="C640" s="362"/>
      <c r="D640" s="354"/>
      <c r="E640" s="368"/>
      <c r="F640" s="361"/>
      <c r="G640" s="354"/>
      <c r="H640" s="358"/>
      <c r="I640" s="354"/>
      <c r="J640" s="358"/>
      <c r="K640" s="355"/>
    </row>
    <row r="641" spans="1:11" ht="5.0999999999999996" customHeight="1">
      <c r="A641" s="373"/>
      <c r="B641" s="320"/>
      <c r="C641" s="330"/>
      <c r="D641" s="331"/>
      <c r="E641" s="332"/>
      <c r="F641" s="333"/>
      <c r="G641" s="331"/>
      <c r="H641" s="334"/>
      <c r="I641" s="331"/>
      <c r="J641" s="334"/>
      <c r="K641" s="335"/>
    </row>
    <row r="642" spans="1:11">
      <c r="A642" s="373"/>
      <c r="B642" s="320" t="s">
        <v>435</v>
      </c>
      <c r="C642" s="330" t="s">
        <v>610</v>
      </c>
      <c r="D642" s="331">
        <v>2025</v>
      </c>
      <c r="E642" s="332" t="s">
        <v>854</v>
      </c>
      <c r="F642" s="333">
        <v>183521200</v>
      </c>
      <c r="G642" s="331"/>
      <c r="H642" s="334">
        <v>0</v>
      </c>
      <c r="I642" s="331"/>
      <c r="J642" s="334">
        <v>0</v>
      </c>
      <c r="K642" s="478" t="s">
        <v>1112</v>
      </c>
    </row>
    <row r="643" spans="1:11">
      <c r="A643" s="373"/>
      <c r="B643" s="320"/>
      <c r="C643" s="330"/>
      <c r="D643" s="331"/>
      <c r="E643" s="332"/>
      <c r="F643" s="334">
        <v>0</v>
      </c>
      <c r="G643" s="331"/>
      <c r="H643" s="334">
        <v>0</v>
      </c>
      <c r="I643" s="331"/>
      <c r="J643" s="334">
        <v>0</v>
      </c>
      <c r="K643" s="478"/>
    </row>
    <row r="644" spans="1:11">
      <c r="A644" s="373"/>
      <c r="B644" s="320"/>
      <c r="C644" s="330"/>
      <c r="D644" s="331"/>
      <c r="E644" s="332"/>
      <c r="F644" s="334">
        <v>0</v>
      </c>
      <c r="G644" s="331"/>
      <c r="H644" s="334">
        <v>0</v>
      </c>
      <c r="I644" s="331"/>
      <c r="J644" s="334">
        <v>0</v>
      </c>
      <c r="K644" s="478"/>
    </row>
    <row r="645" spans="1:11">
      <c r="A645" s="373"/>
      <c r="B645" s="320"/>
      <c r="C645" s="330"/>
      <c r="D645" s="331"/>
      <c r="E645" s="332"/>
      <c r="F645" s="334">
        <v>0</v>
      </c>
      <c r="G645" s="331"/>
      <c r="H645" s="334">
        <v>0</v>
      </c>
      <c r="I645" s="331"/>
      <c r="J645" s="334">
        <v>0</v>
      </c>
      <c r="K645" s="478"/>
    </row>
    <row r="646" spans="1:11" ht="17.25">
      <c r="A646" s="373"/>
      <c r="B646" s="320"/>
      <c r="C646" s="330"/>
      <c r="D646" s="331"/>
      <c r="E646" s="332"/>
      <c r="F646" s="360">
        <v>0</v>
      </c>
      <c r="G646" s="331"/>
      <c r="H646" s="360">
        <v>0</v>
      </c>
      <c r="I646" s="331"/>
      <c r="J646" s="360">
        <v>0</v>
      </c>
      <c r="K646" s="335"/>
    </row>
    <row r="647" spans="1:11">
      <c r="A647" s="373"/>
      <c r="B647" s="320"/>
      <c r="C647" s="330"/>
      <c r="D647" s="331"/>
      <c r="E647" s="332"/>
      <c r="F647" s="333">
        <f>SUM(F642:F646)</f>
        <v>183521200</v>
      </c>
      <c r="G647" s="331"/>
      <c r="H647" s="333">
        <f>SUM(H642:H646)</f>
        <v>0</v>
      </c>
      <c r="I647" s="331"/>
      <c r="J647" s="333">
        <f>SUM(J642:J646)</f>
        <v>0</v>
      </c>
      <c r="K647" s="335"/>
    </row>
    <row r="648" spans="1:11">
      <c r="A648" s="373"/>
      <c r="B648" s="320"/>
      <c r="C648" s="330"/>
      <c r="D648" s="331"/>
      <c r="E648" s="332"/>
      <c r="F648" s="333"/>
      <c r="G648" s="331"/>
      <c r="H648" s="334"/>
      <c r="I648" s="331"/>
      <c r="J648" s="334"/>
      <c r="K648" s="335"/>
    </row>
    <row r="649" spans="1:11" ht="20.100000000000001" customHeight="1">
      <c r="B649" s="479" t="s">
        <v>1109</v>
      </c>
      <c r="C649" s="480"/>
      <c r="D649" s="480"/>
      <c r="E649" s="480"/>
      <c r="F649" s="480"/>
      <c r="G649" s="480"/>
      <c r="H649" s="480"/>
      <c r="I649" s="480"/>
      <c r="J649" s="480"/>
      <c r="K649" s="481"/>
    </row>
    <row r="650" spans="1:11" ht="5.0999999999999996" customHeight="1">
      <c r="A650" s="373"/>
      <c r="B650" s="320"/>
      <c r="C650" s="330"/>
      <c r="D650" s="331"/>
      <c r="E650" s="332"/>
      <c r="F650" s="333"/>
      <c r="G650" s="331"/>
      <c r="H650" s="334"/>
      <c r="I650" s="331"/>
      <c r="J650" s="334"/>
      <c r="K650" s="335"/>
    </row>
    <row r="651" spans="1:11">
      <c r="A651" s="373"/>
      <c r="B651" s="320" t="s">
        <v>437</v>
      </c>
      <c r="C651" s="330" t="s">
        <v>611</v>
      </c>
      <c r="D651" s="331">
        <v>2017</v>
      </c>
      <c r="E651" s="332" t="s">
        <v>257</v>
      </c>
      <c r="F651" s="333">
        <v>80000000</v>
      </c>
      <c r="G651" s="331"/>
      <c r="H651" s="334">
        <v>0</v>
      </c>
      <c r="I651" s="331"/>
      <c r="J651" s="334">
        <v>0</v>
      </c>
      <c r="K651" s="335"/>
    </row>
    <row r="652" spans="1:11">
      <c r="A652" s="373"/>
      <c r="B652" s="320"/>
      <c r="C652" s="330"/>
      <c r="D652" s="331">
        <v>2018</v>
      </c>
      <c r="E652" s="332" t="s">
        <v>257</v>
      </c>
      <c r="F652" s="333">
        <v>80000000</v>
      </c>
      <c r="G652" s="331"/>
      <c r="H652" s="334">
        <v>0</v>
      </c>
      <c r="I652" s="331"/>
      <c r="J652" s="334">
        <v>0</v>
      </c>
      <c r="K652" s="335"/>
    </row>
    <row r="653" spans="1:11">
      <c r="A653" s="373"/>
      <c r="B653" s="320"/>
      <c r="C653" s="330"/>
      <c r="D653" s="331">
        <v>2019</v>
      </c>
      <c r="E653" s="332" t="s">
        <v>257</v>
      </c>
      <c r="F653" s="333">
        <v>80000000</v>
      </c>
      <c r="G653" s="331"/>
      <c r="H653" s="334">
        <v>0</v>
      </c>
      <c r="I653" s="331"/>
      <c r="J653" s="334">
        <v>0</v>
      </c>
      <c r="K653" s="335"/>
    </row>
    <row r="654" spans="1:11">
      <c r="A654" s="373"/>
      <c r="B654" s="320"/>
      <c r="C654" s="330"/>
      <c r="D654" s="331">
        <v>2025</v>
      </c>
      <c r="E654" s="332" t="s">
        <v>854</v>
      </c>
      <c r="F654" s="333">
        <v>189671800</v>
      </c>
      <c r="G654" s="331"/>
      <c r="H654" s="334">
        <v>0</v>
      </c>
      <c r="I654" s="331"/>
      <c r="J654" s="334">
        <v>0</v>
      </c>
      <c r="K654" s="335"/>
    </row>
    <row r="655" spans="1:11" ht="17.25">
      <c r="A655" s="373"/>
      <c r="B655" s="320"/>
      <c r="C655" s="330"/>
      <c r="D655" s="331"/>
      <c r="E655" s="332"/>
      <c r="F655" s="360">
        <v>0</v>
      </c>
      <c r="G655" s="331"/>
      <c r="H655" s="360">
        <v>0</v>
      </c>
      <c r="I655" s="331"/>
      <c r="J655" s="360">
        <v>0</v>
      </c>
      <c r="K655" s="335"/>
    </row>
    <row r="656" spans="1:11">
      <c r="A656" s="373"/>
      <c r="B656" s="320"/>
      <c r="C656" s="330"/>
      <c r="D656" s="331"/>
      <c r="E656" s="332"/>
      <c r="F656" s="333">
        <f>SUM(F651:F655)</f>
        <v>429671800</v>
      </c>
      <c r="G656" s="331"/>
      <c r="H656" s="333">
        <f>SUM(H651:H655)</f>
        <v>0</v>
      </c>
      <c r="I656" s="331"/>
      <c r="J656" s="333">
        <f>SUM(J651:J655)</f>
        <v>0</v>
      </c>
      <c r="K656" s="335"/>
    </row>
    <row r="657" spans="1:11">
      <c r="A657" s="373"/>
      <c r="B657" s="322"/>
      <c r="C657" s="362"/>
      <c r="D657" s="354"/>
      <c r="E657" s="368"/>
      <c r="F657" s="361"/>
      <c r="G657" s="354"/>
      <c r="H657" s="358"/>
      <c r="I657" s="354"/>
      <c r="J657" s="358"/>
      <c r="K657" s="355"/>
    </row>
    <row r="658" spans="1:11" ht="5.0999999999999996" customHeight="1">
      <c r="A658" s="373"/>
      <c r="B658" s="320"/>
      <c r="C658" s="330"/>
      <c r="D658" s="331"/>
      <c r="E658" s="332"/>
      <c r="F658" s="333"/>
      <c r="G658" s="331"/>
      <c r="H658" s="334"/>
      <c r="I658" s="331"/>
      <c r="J658" s="334"/>
      <c r="K658" s="335"/>
    </row>
    <row r="659" spans="1:11">
      <c r="A659" s="373"/>
      <c r="B659" s="320" t="s">
        <v>650</v>
      </c>
      <c r="C659" s="330" t="s">
        <v>612</v>
      </c>
      <c r="D659" s="331">
        <v>2016</v>
      </c>
      <c r="E659" s="332" t="s">
        <v>257</v>
      </c>
      <c r="F659" s="333">
        <v>25000000</v>
      </c>
      <c r="G659" s="331"/>
      <c r="H659" s="334">
        <v>0</v>
      </c>
      <c r="I659" s="331">
        <v>2018</v>
      </c>
      <c r="J659" s="334">
        <v>640000</v>
      </c>
      <c r="K659" s="335"/>
    </row>
    <row r="660" spans="1:11">
      <c r="A660" s="373"/>
      <c r="B660" s="320"/>
      <c r="C660" s="330"/>
      <c r="D660" s="331">
        <v>2025</v>
      </c>
      <c r="E660" s="332" t="s">
        <v>854</v>
      </c>
      <c r="F660" s="333">
        <v>196463200</v>
      </c>
      <c r="G660" s="331"/>
      <c r="H660" s="334">
        <v>0</v>
      </c>
      <c r="I660" s="331">
        <v>2019</v>
      </c>
      <c r="J660" s="334">
        <v>831127</v>
      </c>
      <c r="K660" s="335"/>
    </row>
    <row r="661" spans="1:11">
      <c r="A661" s="373"/>
      <c r="B661" s="320"/>
      <c r="C661" s="330"/>
      <c r="D661" s="331"/>
      <c r="E661" s="332"/>
      <c r="F661" s="334">
        <v>0</v>
      </c>
      <c r="G661" s="331"/>
      <c r="H661" s="334">
        <v>0</v>
      </c>
      <c r="I661" s="331">
        <v>2020</v>
      </c>
      <c r="J661" s="334">
        <v>751250</v>
      </c>
      <c r="K661" s="335"/>
    </row>
    <row r="662" spans="1:11">
      <c r="A662" s="373"/>
      <c r="B662" s="320"/>
      <c r="C662" s="330"/>
      <c r="D662" s="331"/>
      <c r="E662" s="332"/>
      <c r="F662" s="334">
        <v>0</v>
      </c>
      <c r="G662" s="331"/>
      <c r="H662" s="334">
        <v>0</v>
      </c>
      <c r="I662" s="561">
        <v>2021</v>
      </c>
      <c r="J662" s="562">
        <v>1901637</v>
      </c>
      <c r="K662" s="335"/>
    </row>
    <row r="663" spans="1:11">
      <c r="A663" s="373"/>
      <c r="B663" s="320"/>
      <c r="C663" s="330"/>
      <c r="D663" s="331"/>
      <c r="E663" s="332"/>
      <c r="F663" s="334">
        <v>0</v>
      </c>
      <c r="G663" s="331"/>
      <c r="H663" s="334">
        <v>0</v>
      </c>
      <c r="I663" s="567">
        <v>2023</v>
      </c>
      <c r="J663" s="568">
        <v>342292</v>
      </c>
      <c r="K663" s="335"/>
    </row>
    <row r="664" spans="1:11">
      <c r="A664" s="373"/>
      <c r="B664" s="320"/>
      <c r="C664" s="330"/>
      <c r="D664" s="331"/>
      <c r="E664" s="332"/>
      <c r="F664" s="334">
        <v>0</v>
      </c>
      <c r="G664" s="331"/>
      <c r="H664" s="334">
        <v>0</v>
      </c>
      <c r="I664" s="580">
        <v>2024</v>
      </c>
      <c r="J664" s="581">
        <v>340642</v>
      </c>
      <c r="K664" s="335"/>
    </row>
    <row r="665" spans="1:11" ht="17.25">
      <c r="A665" s="373"/>
      <c r="B665" s="320"/>
      <c r="C665" s="330"/>
      <c r="D665" s="331"/>
      <c r="E665" s="332"/>
      <c r="F665" s="336">
        <v>0</v>
      </c>
      <c r="G665" s="331"/>
      <c r="H665" s="336">
        <v>0</v>
      </c>
      <c r="I665" s="402"/>
      <c r="J665" s="336">
        <v>0</v>
      </c>
      <c r="K665" s="335"/>
    </row>
    <row r="666" spans="1:11">
      <c r="A666" s="373"/>
      <c r="B666" s="320"/>
      <c r="C666" s="330"/>
      <c r="D666" s="331"/>
      <c r="E666" s="332"/>
      <c r="F666" s="333">
        <f>SUM(F659:F665)</f>
        <v>221463200</v>
      </c>
      <c r="G666" s="331"/>
      <c r="H666" s="333">
        <f>SUM(H659:H665)</f>
        <v>0</v>
      </c>
      <c r="I666" s="331"/>
      <c r="J666" s="333">
        <f>SUM(J659:J665)</f>
        <v>4806948</v>
      </c>
      <c r="K666" s="335"/>
    </row>
    <row r="667" spans="1:11">
      <c r="A667" s="373"/>
      <c r="B667" s="322"/>
      <c r="C667" s="362"/>
      <c r="D667" s="354"/>
      <c r="E667" s="368"/>
      <c r="F667" s="361"/>
      <c r="G667" s="354"/>
      <c r="H667" s="358"/>
      <c r="I667" s="354"/>
      <c r="J667" s="358"/>
      <c r="K667" s="355"/>
    </row>
    <row r="668" spans="1:11" ht="5.0999999999999996" customHeight="1">
      <c r="A668" s="403"/>
      <c r="B668" s="320"/>
      <c r="C668" s="330"/>
      <c r="D668" s="331"/>
      <c r="E668" s="332"/>
      <c r="F668" s="333"/>
      <c r="G668" s="331"/>
      <c r="H668" s="334"/>
      <c r="I668" s="331"/>
      <c r="J668" s="334"/>
      <c r="K668" s="335"/>
    </row>
    <row r="669" spans="1:11">
      <c r="A669" s="373"/>
      <c r="B669" s="320" t="s">
        <v>441</v>
      </c>
      <c r="C669" s="330" t="s">
        <v>613</v>
      </c>
      <c r="D669" s="331">
        <v>2018</v>
      </c>
      <c r="E669" s="332" t="s">
        <v>257</v>
      </c>
      <c r="F669" s="333">
        <v>135000000</v>
      </c>
      <c r="G669" s="331"/>
      <c r="H669" s="334">
        <v>0</v>
      </c>
      <c r="I669" s="331">
        <v>2019</v>
      </c>
      <c r="J669" s="334">
        <v>6000000</v>
      </c>
      <c r="K669" s="335"/>
    </row>
    <row r="670" spans="1:11">
      <c r="A670" s="373"/>
      <c r="B670" s="320"/>
      <c r="C670" s="330"/>
      <c r="D670" s="331">
        <v>2019</v>
      </c>
      <c r="E670" s="332" t="s">
        <v>257</v>
      </c>
      <c r="F670" s="333">
        <v>150000000</v>
      </c>
      <c r="G670" s="331"/>
      <c r="H670" s="334">
        <v>0</v>
      </c>
      <c r="I670" s="331">
        <v>2020</v>
      </c>
      <c r="J670" s="334">
        <v>5000000</v>
      </c>
      <c r="K670" s="335"/>
    </row>
    <row r="671" spans="1:11">
      <c r="A671" s="373"/>
      <c r="B671" s="320"/>
      <c r="C671" s="330"/>
      <c r="D671" s="331">
        <v>2025</v>
      </c>
      <c r="E671" s="332" t="s">
        <v>854</v>
      </c>
      <c r="F671" s="333">
        <v>142000000</v>
      </c>
      <c r="G671" s="331"/>
      <c r="H671" s="334">
        <v>0</v>
      </c>
      <c r="I671" s="561">
        <v>2021</v>
      </c>
      <c r="J671" s="562">
        <v>2625000</v>
      </c>
      <c r="K671" s="335"/>
    </row>
    <row r="672" spans="1:11">
      <c r="A672" s="373"/>
      <c r="B672" s="320"/>
      <c r="C672" s="330"/>
      <c r="D672" s="331"/>
      <c r="E672" s="332"/>
      <c r="F672" s="333">
        <v>0</v>
      </c>
      <c r="G672" s="331"/>
      <c r="H672" s="334">
        <v>0</v>
      </c>
      <c r="I672" s="567">
        <v>2023</v>
      </c>
      <c r="J672" s="568">
        <v>1926900</v>
      </c>
      <c r="K672" s="335"/>
    </row>
    <row r="673" spans="1:11" ht="17.25">
      <c r="A673" s="373"/>
      <c r="B673" s="320"/>
      <c r="C673" s="330"/>
      <c r="D673" s="331"/>
      <c r="E673" s="332"/>
      <c r="F673" s="336">
        <v>0</v>
      </c>
      <c r="G673" s="331"/>
      <c r="H673" s="336">
        <v>0</v>
      </c>
      <c r="I673" s="331"/>
      <c r="J673" s="336">
        <v>0</v>
      </c>
      <c r="K673" s="335"/>
    </row>
    <row r="674" spans="1:11">
      <c r="A674" s="373"/>
      <c r="B674" s="320"/>
      <c r="C674" s="330"/>
      <c r="D674" s="331"/>
      <c r="E674" s="332"/>
      <c r="F674" s="334">
        <f>SUM(F669:F673)</f>
        <v>427000000</v>
      </c>
      <c r="G674" s="331"/>
      <c r="H674" s="334">
        <f>SUM(H669:H673)</f>
        <v>0</v>
      </c>
      <c r="I674" s="331"/>
      <c r="J674" s="334">
        <f>SUM(J669:J673)</f>
        <v>15551900</v>
      </c>
      <c r="K674" s="335"/>
    </row>
    <row r="675" spans="1:11" ht="5.0999999999999996" customHeight="1">
      <c r="A675" s="373"/>
      <c r="B675" s="322"/>
      <c r="C675" s="362"/>
      <c r="D675" s="354"/>
      <c r="E675" s="368"/>
      <c r="F675" s="361"/>
      <c r="G675" s="354"/>
      <c r="H675" s="358"/>
      <c r="I675" s="354"/>
      <c r="J675" s="358"/>
      <c r="K675" s="355"/>
    </row>
    <row r="676" spans="1:11" ht="5.0999999999999996" customHeight="1">
      <c r="A676" s="373"/>
      <c r="B676" s="320"/>
      <c r="C676" s="330"/>
      <c r="D676" s="331"/>
      <c r="E676" s="332"/>
      <c r="F676" s="333"/>
      <c r="G676" s="331"/>
      <c r="H676" s="334"/>
      <c r="I676" s="331"/>
      <c r="J676" s="334"/>
      <c r="K676" s="335"/>
    </row>
    <row r="677" spans="1:11">
      <c r="A677" s="373"/>
      <c r="B677" s="320" t="s">
        <v>443</v>
      </c>
      <c r="C677" s="330" t="s">
        <v>614</v>
      </c>
      <c r="D677" s="331">
        <v>2025</v>
      </c>
      <c r="E677" s="332" t="s">
        <v>854</v>
      </c>
      <c r="F677" s="333">
        <v>163443400</v>
      </c>
      <c r="G677" s="331"/>
      <c r="H677" s="334">
        <v>0</v>
      </c>
      <c r="I677" s="331"/>
      <c r="J677" s="334">
        <v>0</v>
      </c>
      <c r="K677" s="478" t="s">
        <v>1112</v>
      </c>
    </row>
    <row r="678" spans="1:11">
      <c r="A678" s="373"/>
      <c r="B678" s="320"/>
      <c r="C678" s="330"/>
      <c r="D678" s="331"/>
      <c r="E678" s="332"/>
      <c r="F678" s="334">
        <v>0</v>
      </c>
      <c r="G678" s="331"/>
      <c r="H678" s="334">
        <v>0</v>
      </c>
      <c r="I678" s="331"/>
      <c r="J678" s="334">
        <v>0</v>
      </c>
      <c r="K678" s="478"/>
    </row>
    <row r="679" spans="1:11">
      <c r="A679" s="373"/>
      <c r="B679" s="320"/>
      <c r="C679" s="330"/>
      <c r="D679" s="331"/>
      <c r="E679" s="332"/>
      <c r="F679" s="334">
        <v>0</v>
      </c>
      <c r="G679" s="331"/>
      <c r="H679" s="334">
        <v>0</v>
      </c>
      <c r="I679" s="331"/>
      <c r="J679" s="334">
        <v>0</v>
      </c>
      <c r="K679" s="478"/>
    </row>
    <row r="680" spans="1:11">
      <c r="A680" s="373"/>
      <c r="B680" s="320"/>
      <c r="C680" s="330"/>
      <c r="D680" s="331"/>
      <c r="E680" s="332"/>
      <c r="F680" s="334">
        <v>0</v>
      </c>
      <c r="G680" s="331"/>
      <c r="H680" s="334">
        <v>0</v>
      </c>
      <c r="I680" s="331"/>
      <c r="J680" s="334">
        <v>0</v>
      </c>
      <c r="K680" s="478"/>
    </row>
    <row r="681" spans="1:11" ht="17.25">
      <c r="A681" s="373"/>
      <c r="B681" s="320"/>
      <c r="C681" s="330"/>
      <c r="D681" s="331"/>
      <c r="E681" s="332"/>
      <c r="F681" s="336">
        <v>0</v>
      </c>
      <c r="G681" s="331"/>
      <c r="H681" s="336">
        <v>0</v>
      </c>
      <c r="I681" s="331"/>
      <c r="J681" s="336">
        <v>0</v>
      </c>
      <c r="K681" s="335"/>
    </row>
    <row r="682" spans="1:11">
      <c r="A682" s="373"/>
      <c r="B682" s="320"/>
      <c r="C682" s="330"/>
      <c r="D682" s="331"/>
      <c r="E682" s="332"/>
      <c r="F682" s="334">
        <f>SUM(F677:F681)</f>
        <v>163443400</v>
      </c>
      <c r="G682" s="331"/>
      <c r="H682" s="334">
        <f>SUM(H677:H681)</f>
        <v>0</v>
      </c>
      <c r="I682" s="331"/>
      <c r="J682" s="334">
        <f>SUM(J677:J681)</f>
        <v>0</v>
      </c>
      <c r="K682" s="335"/>
    </row>
    <row r="683" spans="1:11" ht="5.0999999999999996" customHeight="1">
      <c r="A683" s="373"/>
      <c r="B683" s="322"/>
      <c r="C683" s="362"/>
      <c r="D683" s="354"/>
      <c r="E683" s="368"/>
      <c r="F683" s="361"/>
      <c r="G683" s="354"/>
      <c r="H683" s="358"/>
      <c r="I683" s="354"/>
      <c r="J683" s="358"/>
      <c r="K683" s="355"/>
    </row>
    <row r="684" spans="1:11" ht="5.0999999999999996" customHeight="1">
      <c r="A684" s="373"/>
      <c r="B684" s="320"/>
      <c r="C684" s="330"/>
      <c r="D684" s="331"/>
      <c r="E684" s="332"/>
      <c r="F684" s="333"/>
      <c r="G684" s="331"/>
      <c r="H684" s="334"/>
      <c r="I684" s="331"/>
      <c r="J684" s="334"/>
      <c r="K684" s="335"/>
    </row>
    <row r="685" spans="1:11">
      <c r="A685" s="373"/>
      <c r="B685" s="320" t="s">
        <v>445</v>
      </c>
      <c r="C685" s="330" t="s">
        <v>615</v>
      </c>
      <c r="D685" s="331">
        <v>2025</v>
      </c>
      <c r="E685" s="332" t="s">
        <v>854</v>
      </c>
      <c r="F685" s="333">
        <v>159309600</v>
      </c>
      <c r="G685" s="331"/>
      <c r="H685" s="334">
        <v>0</v>
      </c>
      <c r="I685" s="331"/>
      <c r="J685" s="334">
        <v>0</v>
      </c>
      <c r="K685" s="478" t="s">
        <v>1112</v>
      </c>
    </row>
    <row r="686" spans="1:11">
      <c r="A686" s="373"/>
      <c r="B686" s="320"/>
      <c r="C686" s="330"/>
      <c r="D686" s="331"/>
      <c r="E686" s="332"/>
      <c r="F686" s="334">
        <v>0</v>
      </c>
      <c r="G686" s="331"/>
      <c r="H686" s="334">
        <v>0</v>
      </c>
      <c r="I686" s="331"/>
      <c r="J686" s="334">
        <v>0</v>
      </c>
      <c r="K686" s="478"/>
    </row>
    <row r="687" spans="1:11">
      <c r="A687" s="373"/>
      <c r="B687" s="320"/>
      <c r="C687" s="330"/>
      <c r="D687" s="331"/>
      <c r="E687" s="332"/>
      <c r="F687" s="334">
        <v>0</v>
      </c>
      <c r="G687" s="331"/>
      <c r="H687" s="334">
        <v>0</v>
      </c>
      <c r="I687" s="331"/>
      <c r="J687" s="334">
        <v>0</v>
      </c>
      <c r="K687" s="478"/>
    </row>
    <row r="688" spans="1:11">
      <c r="A688" s="373"/>
      <c r="B688" s="320"/>
      <c r="C688" s="330"/>
      <c r="D688" s="331"/>
      <c r="E688" s="332"/>
      <c r="F688" s="334">
        <v>0</v>
      </c>
      <c r="G688" s="331"/>
      <c r="H688" s="334">
        <v>0</v>
      </c>
      <c r="I688" s="331"/>
      <c r="J688" s="334">
        <v>0</v>
      </c>
      <c r="K688" s="478"/>
    </row>
    <row r="689" spans="1:11" ht="17.25">
      <c r="A689" s="373"/>
      <c r="B689" s="320"/>
      <c r="C689" s="330"/>
      <c r="D689" s="331"/>
      <c r="E689" s="332"/>
      <c r="F689" s="336">
        <v>0</v>
      </c>
      <c r="G689" s="331"/>
      <c r="H689" s="336">
        <v>0</v>
      </c>
      <c r="I689" s="331"/>
      <c r="J689" s="336">
        <v>0</v>
      </c>
      <c r="K689" s="335"/>
    </row>
    <row r="690" spans="1:11">
      <c r="A690" s="373"/>
      <c r="B690" s="320"/>
      <c r="C690" s="330"/>
      <c r="D690" s="331"/>
      <c r="E690" s="332"/>
      <c r="F690" s="334">
        <f>SUM(F685:F689)</f>
        <v>159309600</v>
      </c>
      <c r="G690" s="331"/>
      <c r="H690" s="334">
        <f>SUM(H685:H689)</f>
        <v>0</v>
      </c>
      <c r="I690" s="331"/>
      <c r="J690" s="334">
        <f>SUM(J685:J689)</f>
        <v>0</v>
      </c>
      <c r="K690" s="335"/>
    </row>
    <row r="691" spans="1:11">
      <c r="A691" s="373"/>
      <c r="B691" s="322"/>
      <c r="C691" s="362"/>
      <c r="D691" s="354"/>
      <c r="E691" s="368"/>
      <c r="F691" s="361"/>
      <c r="G691" s="354"/>
      <c r="H691" s="358"/>
      <c r="I691" s="354"/>
      <c r="J691" s="358"/>
      <c r="K691" s="355"/>
    </row>
    <row r="692" spans="1:11" ht="20.100000000000001" customHeight="1">
      <c r="B692" s="479" t="s">
        <v>1109</v>
      </c>
      <c r="C692" s="480"/>
      <c r="D692" s="480"/>
      <c r="E692" s="480"/>
      <c r="F692" s="480"/>
      <c r="G692" s="480"/>
      <c r="H692" s="480"/>
      <c r="I692" s="480"/>
      <c r="J692" s="480"/>
      <c r="K692" s="481"/>
    </row>
    <row r="693" spans="1:11" ht="5.0999999999999996" customHeight="1">
      <c r="A693" s="373"/>
      <c r="B693" s="320"/>
      <c r="C693" s="330"/>
      <c r="D693" s="331"/>
      <c r="E693" s="332"/>
      <c r="F693" s="333"/>
      <c r="G693" s="331"/>
      <c r="H693" s="334"/>
      <c r="I693" s="331"/>
      <c r="J693" s="334"/>
      <c r="K693" s="335"/>
    </row>
    <row r="694" spans="1:11">
      <c r="A694" s="373"/>
      <c r="B694" s="320" t="s">
        <v>529</v>
      </c>
      <c r="C694" s="330" t="s">
        <v>616</v>
      </c>
      <c r="D694" s="331">
        <v>2016</v>
      </c>
      <c r="E694" s="332" t="s">
        <v>257</v>
      </c>
      <c r="F694" s="333">
        <v>70000000</v>
      </c>
      <c r="G694" s="331"/>
      <c r="H694" s="334">
        <v>0</v>
      </c>
      <c r="I694" s="331"/>
      <c r="J694" s="334">
        <v>0</v>
      </c>
      <c r="K694" s="335"/>
    </row>
    <row r="695" spans="1:11">
      <c r="A695" s="373"/>
      <c r="B695" s="320"/>
      <c r="C695" s="330"/>
      <c r="D695" s="331">
        <v>2017</v>
      </c>
      <c r="E695" s="332" t="s">
        <v>257</v>
      </c>
      <c r="F695" s="333">
        <v>350000000</v>
      </c>
      <c r="G695" s="331"/>
      <c r="H695" s="334">
        <v>0</v>
      </c>
      <c r="I695" s="331"/>
      <c r="J695" s="334">
        <v>0</v>
      </c>
      <c r="K695" s="335"/>
    </row>
    <row r="696" spans="1:11">
      <c r="A696" s="373"/>
      <c r="B696" s="320"/>
      <c r="C696" s="330"/>
      <c r="D696" s="331">
        <v>2018</v>
      </c>
      <c r="E696" s="332" t="s">
        <v>257</v>
      </c>
      <c r="F696" s="333">
        <v>100000000</v>
      </c>
      <c r="G696" s="331"/>
      <c r="H696" s="334">
        <v>0</v>
      </c>
      <c r="I696" s="331"/>
      <c r="J696" s="334">
        <v>0</v>
      </c>
      <c r="K696" s="335"/>
    </row>
    <row r="697" spans="1:11">
      <c r="A697" s="373"/>
      <c r="B697" s="320"/>
      <c r="C697" s="330"/>
      <c r="D697" s="331">
        <v>2025</v>
      </c>
      <c r="E697" s="332" t="s">
        <v>854</v>
      </c>
      <c r="F697" s="334">
        <v>0</v>
      </c>
      <c r="G697" s="331"/>
      <c r="H697" s="334">
        <v>0</v>
      </c>
      <c r="I697" s="331"/>
      <c r="J697" s="334">
        <v>0</v>
      </c>
      <c r="K697" s="335"/>
    </row>
    <row r="698" spans="1:11" ht="17.25">
      <c r="A698" s="373"/>
      <c r="B698" s="320"/>
      <c r="C698" s="330"/>
      <c r="D698" s="331"/>
      <c r="E698" s="332"/>
      <c r="F698" s="336">
        <v>0</v>
      </c>
      <c r="G698" s="331"/>
      <c r="H698" s="336">
        <v>0</v>
      </c>
      <c r="I698" s="331"/>
      <c r="J698" s="336">
        <v>0</v>
      </c>
      <c r="K698" s="335"/>
    </row>
    <row r="699" spans="1:11">
      <c r="A699" s="373"/>
      <c r="B699" s="320"/>
      <c r="C699" s="330"/>
      <c r="D699" s="331"/>
      <c r="E699" s="332"/>
      <c r="F699" s="334">
        <f>SUM(F694:F698)</f>
        <v>520000000</v>
      </c>
      <c r="G699" s="331"/>
      <c r="H699" s="334">
        <f>SUM(H694:H698)</f>
        <v>0</v>
      </c>
      <c r="I699" s="331"/>
      <c r="J699" s="334">
        <f>SUM(J694:J698)</f>
        <v>0</v>
      </c>
      <c r="K699" s="335"/>
    </row>
    <row r="700" spans="1:11">
      <c r="A700" s="373"/>
      <c r="B700" s="322"/>
      <c r="C700" s="362"/>
      <c r="D700" s="354"/>
      <c r="E700" s="368"/>
      <c r="F700" s="361"/>
      <c r="G700" s="354"/>
      <c r="H700" s="358"/>
      <c r="I700" s="354"/>
      <c r="J700" s="358"/>
      <c r="K700" s="355"/>
    </row>
    <row r="701" spans="1:11" ht="20.100000000000001" customHeight="1">
      <c r="A701" s="373"/>
      <c r="B701" s="485" t="s">
        <v>1110</v>
      </c>
      <c r="C701" s="486"/>
      <c r="D701" s="486"/>
      <c r="E701" s="486"/>
      <c r="F701" s="486"/>
      <c r="G701" s="486"/>
      <c r="H701" s="486"/>
      <c r="I701" s="486"/>
      <c r="J701" s="486"/>
      <c r="K701" s="487"/>
    </row>
    <row r="702" spans="1:11">
      <c r="A702" s="373"/>
      <c r="B702" s="371"/>
      <c r="C702" s="371"/>
      <c r="D702" s="337"/>
      <c r="E702" s="338"/>
      <c r="F702" s="339"/>
      <c r="G702" s="337"/>
      <c r="H702" s="340"/>
      <c r="I702" s="337"/>
      <c r="J702" s="340"/>
      <c r="K702" s="341"/>
    </row>
    <row r="703" spans="1:11">
      <c r="A703" s="373"/>
      <c r="B703" s="351" t="s">
        <v>450</v>
      </c>
      <c r="C703" s="351" t="s">
        <v>617</v>
      </c>
      <c r="D703" s="342">
        <v>2022</v>
      </c>
      <c r="E703" s="343" t="s">
        <v>257</v>
      </c>
      <c r="F703" s="344">
        <v>100000000</v>
      </c>
      <c r="G703" s="342"/>
      <c r="H703" s="334">
        <v>0</v>
      </c>
      <c r="I703" s="574">
        <v>2023</v>
      </c>
      <c r="J703" s="575">
        <v>5000000</v>
      </c>
      <c r="K703" s="321"/>
    </row>
    <row r="704" spans="1:11">
      <c r="A704" s="373"/>
      <c r="B704" s="351"/>
      <c r="C704" s="351"/>
      <c r="D704" s="342">
        <v>2025</v>
      </c>
      <c r="E704" s="343" t="s">
        <v>854</v>
      </c>
      <c r="F704" s="344">
        <v>271300000</v>
      </c>
      <c r="G704" s="342"/>
      <c r="H704" s="334">
        <v>0</v>
      </c>
      <c r="I704" s="342"/>
      <c r="J704" s="334">
        <v>0</v>
      </c>
      <c r="K704" s="321"/>
    </row>
    <row r="705" spans="1:11">
      <c r="A705" s="373"/>
      <c r="B705" s="351"/>
      <c r="C705" s="351"/>
      <c r="D705" s="342"/>
      <c r="E705" s="343"/>
      <c r="F705" s="334">
        <v>0</v>
      </c>
      <c r="G705" s="342"/>
      <c r="H705" s="334">
        <v>0</v>
      </c>
      <c r="I705" s="342"/>
      <c r="J705" s="334">
        <v>0</v>
      </c>
      <c r="K705" s="321"/>
    </row>
    <row r="706" spans="1:11">
      <c r="A706" s="373"/>
      <c r="B706" s="351"/>
      <c r="C706" s="351"/>
      <c r="D706" s="342"/>
      <c r="E706" s="343"/>
      <c r="F706" s="334">
        <v>0</v>
      </c>
      <c r="G706" s="342"/>
      <c r="H706" s="334">
        <v>0</v>
      </c>
      <c r="I706" s="342"/>
      <c r="J706" s="334">
        <v>0</v>
      </c>
      <c r="K706" s="321"/>
    </row>
    <row r="707" spans="1:11" ht="17.25">
      <c r="A707" s="373"/>
      <c r="B707" s="351"/>
      <c r="C707" s="351"/>
      <c r="D707" s="342"/>
      <c r="E707" s="343"/>
      <c r="F707" s="336">
        <v>0</v>
      </c>
      <c r="G707" s="342"/>
      <c r="H707" s="336">
        <v>0</v>
      </c>
      <c r="I707" s="342"/>
      <c r="J707" s="336">
        <v>0</v>
      </c>
      <c r="K707" s="321"/>
    </row>
    <row r="708" spans="1:11">
      <c r="A708" s="373"/>
      <c r="B708" s="351"/>
      <c r="C708" s="351"/>
      <c r="D708" s="342"/>
      <c r="E708" s="343"/>
      <c r="F708" s="334">
        <f>SUM(F703:F707)</f>
        <v>371300000</v>
      </c>
      <c r="G708" s="342"/>
      <c r="H708" s="334">
        <f>SUM(H703:H707)</f>
        <v>0</v>
      </c>
      <c r="I708" s="342"/>
      <c r="J708" s="334">
        <f>SUM(J703:J707)</f>
        <v>5000000</v>
      </c>
      <c r="K708" s="321"/>
    </row>
    <row r="709" spans="1:11">
      <c r="A709" s="373"/>
      <c r="B709" s="353"/>
      <c r="C709" s="353"/>
      <c r="D709" s="347"/>
      <c r="E709" s="348"/>
      <c r="F709" s="349"/>
      <c r="G709" s="347"/>
      <c r="H709" s="350"/>
      <c r="I709" s="347"/>
      <c r="J709" s="350"/>
      <c r="K709" s="323"/>
    </row>
    <row r="710" spans="1:11" ht="5.0999999999999996" customHeight="1">
      <c r="A710" s="373"/>
      <c r="B710" s="351"/>
      <c r="C710" s="351"/>
      <c r="D710" s="342"/>
      <c r="E710" s="343"/>
      <c r="F710" s="344"/>
      <c r="G710" s="342"/>
      <c r="H710" s="345"/>
      <c r="I710" s="342"/>
      <c r="J710" s="345"/>
      <c r="K710" s="321"/>
    </row>
    <row r="711" spans="1:11">
      <c r="A711" s="373"/>
      <c r="B711" s="351" t="s">
        <v>651</v>
      </c>
      <c r="C711" s="351" t="s">
        <v>618</v>
      </c>
      <c r="D711" s="342">
        <v>2022</v>
      </c>
      <c r="E711" s="343" t="s">
        <v>257</v>
      </c>
      <c r="F711" s="344">
        <v>100000000</v>
      </c>
      <c r="G711" s="342"/>
      <c r="H711" s="334">
        <v>0</v>
      </c>
      <c r="I711" s="569">
        <v>2022</v>
      </c>
      <c r="J711" s="570">
        <v>375000</v>
      </c>
      <c r="K711" s="478" t="s">
        <v>1117</v>
      </c>
    </row>
    <row r="712" spans="1:11">
      <c r="A712" s="373"/>
      <c r="B712" s="351"/>
      <c r="C712" s="351"/>
      <c r="D712" s="342"/>
      <c r="E712" s="343"/>
      <c r="F712" s="334">
        <v>0</v>
      </c>
      <c r="G712" s="342"/>
      <c r="H712" s="334">
        <v>0</v>
      </c>
      <c r="I712" s="342"/>
      <c r="J712" s="334">
        <v>0</v>
      </c>
      <c r="K712" s="478"/>
    </row>
    <row r="713" spans="1:11">
      <c r="A713" s="373"/>
      <c r="B713" s="351"/>
      <c r="C713" s="351"/>
      <c r="D713" s="342"/>
      <c r="E713" s="343"/>
      <c r="F713" s="334">
        <v>0</v>
      </c>
      <c r="G713" s="342"/>
      <c r="H713" s="334">
        <v>0</v>
      </c>
      <c r="I713" s="342"/>
      <c r="J713" s="334">
        <v>0</v>
      </c>
      <c r="K713" s="478"/>
    </row>
    <row r="714" spans="1:11">
      <c r="A714" s="373"/>
      <c r="B714" s="351"/>
      <c r="C714" s="351"/>
      <c r="D714" s="342"/>
      <c r="E714" s="343"/>
      <c r="F714" s="334">
        <v>0</v>
      </c>
      <c r="G714" s="342"/>
      <c r="H714" s="334">
        <v>0</v>
      </c>
      <c r="I714" s="342"/>
      <c r="J714" s="334">
        <v>0</v>
      </c>
      <c r="K714" s="321"/>
    </row>
    <row r="715" spans="1:11" ht="17.25">
      <c r="A715" s="373"/>
      <c r="B715" s="351"/>
      <c r="C715" s="351"/>
      <c r="D715" s="342"/>
      <c r="E715" s="343"/>
      <c r="F715" s="336">
        <v>0</v>
      </c>
      <c r="G715" s="342"/>
      <c r="H715" s="336">
        <v>0</v>
      </c>
      <c r="I715" s="342"/>
      <c r="J715" s="336">
        <v>0</v>
      </c>
      <c r="K715" s="321"/>
    </row>
    <row r="716" spans="1:11">
      <c r="A716" s="373"/>
      <c r="B716" s="351"/>
      <c r="C716" s="351"/>
      <c r="D716" s="342"/>
      <c r="E716" s="343"/>
      <c r="F716" s="334">
        <f>SUM(F711:F715)</f>
        <v>100000000</v>
      </c>
      <c r="G716" s="342"/>
      <c r="H716" s="334">
        <f>SUM(H711:H715)</f>
        <v>0</v>
      </c>
      <c r="I716" s="342"/>
      <c r="J716" s="334">
        <f>SUM(J711:J715)</f>
        <v>375000</v>
      </c>
      <c r="K716" s="321"/>
    </row>
    <row r="717" spans="1:11" ht="5.0999999999999996" customHeight="1">
      <c r="A717" s="373"/>
      <c r="B717" s="353"/>
      <c r="C717" s="353"/>
      <c r="D717" s="347"/>
      <c r="E717" s="348"/>
      <c r="F717" s="349"/>
      <c r="G717" s="347"/>
      <c r="H717" s="350"/>
      <c r="I717" s="347"/>
      <c r="J717" s="350"/>
      <c r="K717" s="323"/>
    </row>
    <row r="718" spans="1:11" ht="5.0999999999999996" customHeight="1">
      <c r="A718" s="373"/>
      <c r="B718" s="351"/>
      <c r="C718" s="351"/>
      <c r="D718" s="342"/>
      <c r="E718" s="343"/>
      <c r="F718" s="344"/>
      <c r="G718" s="342"/>
      <c r="H718" s="345"/>
      <c r="I718" s="342"/>
      <c r="J718" s="345"/>
      <c r="K718" s="321"/>
    </row>
    <row r="719" spans="1:11">
      <c r="A719" s="373"/>
      <c r="B719" s="351" t="s">
        <v>454</v>
      </c>
      <c r="C719" s="351" t="s">
        <v>619</v>
      </c>
      <c r="D719" s="342">
        <v>2021</v>
      </c>
      <c r="E719" s="343" t="s">
        <v>257</v>
      </c>
      <c r="F719" s="344">
        <v>100000000</v>
      </c>
      <c r="G719" s="342"/>
      <c r="H719" s="334">
        <v>0</v>
      </c>
      <c r="I719" s="342"/>
      <c r="J719" s="334">
        <v>0</v>
      </c>
      <c r="K719" s="478" t="s">
        <v>1117</v>
      </c>
    </row>
    <row r="720" spans="1:11">
      <c r="A720" s="373"/>
      <c r="B720" s="351"/>
      <c r="C720" s="351"/>
      <c r="D720" s="342"/>
      <c r="E720" s="343"/>
      <c r="F720" s="334">
        <v>0</v>
      </c>
      <c r="G720" s="342"/>
      <c r="H720" s="334">
        <v>0</v>
      </c>
      <c r="I720" s="342"/>
      <c r="J720" s="334">
        <v>0</v>
      </c>
      <c r="K720" s="478"/>
    </row>
    <row r="721" spans="1:11">
      <c r="A721" s="373"/>
      <c r="B721" s="351"/>
      <c r="C721" s="351"/>
      <c r="D721" s="342"/>
      <c r="E721" s="343"/>
      <c r="F721" s="334">
        <v>0</v>
      </c>
      <c r="G721" s="342"/>
      <c r="H721" s="334">
        <v>0</v>
      </c>
      <c r="I721" s="342"/>
      <c r="J721" s="334">
        <v>0</v>
      </c>
      <c r="K721" s="478"/>
    </row>
    <row r="722" spans="1:11">
      <c r="A722" s="373"/>
      <c r="B722" s="351"/>
      <c r="C722" s="351"/>
      <c r="D722" s="342"/>
      <c r="E722" s="343"/>
      <c r="F722" s="334">
        <v>0</v>
      </c>
      <c r="G722" s="342"/>
      <c r="H722" s="334">
        <v>0</v>
      </c>
      <c r="I722" s="342"/>
      <c r="J722" s="334">
        <v>0</v>
      </c>
      <c r="K722" s="321"/>
    </row>
    <row r="723" spans="1:11" ht="17.25">
      <c r="A723" s="373"/>
      <c r="B723" s="351"/>
      <c r="C723" s="351"/>
      <c r="D723" s="342"/>
      <c r="E723" s="343"/>
      <c r="F723" s="336">
        <v>0</v>
      </c>
      <c r="G723" s="342"/>
      <c r="H723" s="336">
        <v>0</v>
      </c>
      <c r="I723" s="342"/>
      <c r="J723" s="336">
        <v>0</v>
      </c>
      <c r="K723" s="321"/>
    </row>
    <row r="724" spans="1:11">
      <c r="A724" s="373"/>
      <c r="B724" s="351"/>
      <c r="C724" s="351"/>
      <c r="D724" s="342"/>
      <c r="E724" s="343"/>
      <c r="F724" s="334">
        <f>SUM(F719:F723)</f>
        <v>100000000</v>
      </c>
      <c r="G724" s="342"/>
      <c r="H724" s="334">
        <f>SUM(H719:H723)</f>
        <v>0</v>
      </c>
      <c r="I724" s="342"/>
      <c r="J724" s="334">
        <f>SUM(J719:J723)</f>
        <v>0</v>
      </c>
      <c r="K724" s="321"/>
    </row>
    <row r="725" spans="1:11" ht="5.0999999999999996" customHeight="1">
      <c r="A725" s="373"/>
      <c r="B725" s="353"/>
      <c r="C725" s="353"/>
      <c r="D725" s="347"/>
      <c r="E725" s="348"/>
      <c r="F725" s="349"/>
      <c r="G725" s="347"/>
      <c r="H725" s="350"/>
      <c r="I725" s="347"/>
      <c r="J725" s="350"/>
      <c r="K725" s="323"/>
    </row>
    <row r="726" spans="1:11" ht="5.0999999999999996" customHeight="1">
      <c r="A726" s="373"/>
      <c r="B726" s="351"/>
      <c r="C726" s="351"/>
      <c r="D726" s="342"/>
      <c r="E726" s="343"/>
      <c r="F726" s="344"/>
      <c r="G726" s="342"/>
      <c r="H726" s="345"/>
      <c r="I726" s="342"/>
      <c r="J726" s="345"/>
      <c r="K726" s="321"/>
    </row>
    <row r="727" spans="1:11">
      <c r="A727" s="373"/>
      <c r="B727" s="351" t="s">
        <v>456</v>
      </c>
      <c r="C727" s="351" t="s">
        <v>620</v>
      </c>
      <c r="D727" s="342">
        <v>2023</v>
      </c>
      <c r="E727" s="343" t="s">
        <v>257</v>
      </c>
      <c r="F727" s="344">
        <v>100000000</v>
      </c>
      <c r="G727" s="342"/>
      <c r="H727" s="334">
        <v>0</v>
      </c>
      <c r="I727" s="342"/>
      <c r="J727" s="334">
        <v>0</v>
      </c>
      <c r="K727" s="321"/>
    </row>
    <row r="728" spans="1:11">
      <c r="A728" s="373"/>
      <c r="B728" s="351"/>
      <c r="C728" s="351"/>
      <c r="D728" s="342">
        <v>2025</v>
      </c>
      <c r="E728" s="343" t="s">
        <v>854</v>
      </c>
      <c r="F728" s="344">
        <v>229000000</v>
      </c>
      <c r="G728" s="342"/>
      <c r="H728" s="334">
        <v>0</v>
      </c>
      <c r="I728" s="342"/>
      <c r="J728" s="334">
        <v>0</v>
      </c>
      <c r="K728" s="321"/>
    </row>
    <row r="729" spans="1:11">
      <c r="A729" s="373"/>
      <c r="B729" s="351"/>
      <c r="C729" s="351"/>
      <c r="D729" s="342"/>
      <c r="E729" s="343"/>
      <c r="F729" s="334">
        <v>0</v>
      </c>
      <c r="G729" s="342"/>
      <c r="H729" s="334">
        <v>0</v>
      </c>
      <c r="I729" s="342"/>
      <c r="J729" s="334">
        <v>0</v>
      </c>
      <c r="K729" s="321"/>
    </row>
    <row r="730" spans="1:11">
      <c r="A730" s="373"/>
      <c r="B730" s="351"/>
      <c r="C730" s="351"/>
      <c r="D730" s="342"/>
      <c r="E730" s="343"/>
      <c r="F730" s="334">
        <v>0</v>
      </c>
      <c r="G730" s="342"/>
      <c r="H730" s="334">
        <v>0</v>
      </c>
      <c r="I730" s="342"/>
      <c r="J730" s="334">
        <v>0</v>
      </c>
      <c r="K730" s="321"/>
    </row>
    <row r="731" spans="1:11" ht="17.25">
      <c r="A731" s="373"/>
      <c r="B731" s="351"/>
      <c r="C731" s="351"/>
      <c r="D731" s="342"/>
      <c r="E731" s="343"/>
      <c r="F731" s="336">
        <v>0</v>
      </c>
      <c r="G731" s="342"/>
      <c r="H731" s="336">
        <v>0</v>
      </c>
      <c r="I731" s="342"/>
      <c r="J731" s="336">
        <v>0</v>
      </c>
      <c r="K731" s="321"/>
    </row>
    <row r="732" spans="1:11">
      <c r="A732" s="373"/>
      <c r="B732" s="351"/>
      <c r="C732" s="351"/>
      <c r="D732" s="342"/>
      <c r="E732" s="343"/>
      <c r="F732" s="334">
        <f>SUM(F727:F731)</f>
        <v>329000000</v>
      </c>
      <c r="G732" s="342"/>
      <c r="H732" s="334">
        <f>SUM(H727:H731)</f>
        <v>0</v>
      </c>
      <c r="I732" s="342"/>
      <c r="J732" s="334">
        <f>SUM(J727:J731)</f>
        <v>0</v>
      </c>
      <c r="K732" s="321"/>
    </row>
    <row r="733" spans="1:11">
      <c r="A733" s="373"/>
      <c r="B733" s="351"/>
      <c r="C733" s="351"/>
      <c r="D733" s="342"/>
      <c r="E733" s="343"/>
      <c r="F733" s="344"/>
      <c r="G733" s="342"/>
      <c r="H733" s="345"/>
      <c r="I733" s="342"/>
      <c r="J733" s="345"/>
      <c r="K733" s="321"/>
    </row>
    <row r="734" spans="1:11" ht="20.100000000000001" customHeight="1">
      <c r="A734" s="373"/>
      <c r="B734" s="475" t="s">
        <v>1110</v>
      </c>
      <c r="C734" s="476"/>
      <c r="D734" s="476"/>
      <c r="E734" s="476"/>
      <c r="F734" s="476"/>
      <c r="G734" s="476"/>
      <c r="H734" s="476"/>
      <c r="I734" s="476"/>
      <c r="J734" s="476"/>
      <c r="K734" s="477"/>
    </row>
    <row r="735" spans="1:11" ht="5.0999999999999996" customHeight="1">
      <c r="A735" s="373"/>
      <c r="B735" s="351"/>
      <c r="C735" s="351"/>
      <c r="D735" s="342"/>
      <c r="E735" s="343"/>
      <c r="F735" s="344"/>
      <c r="G735" s="342"/>
      <c r="H735" s="345"/>
      <c r="I735" s="342"/>
      <c r="J735" s="345"/>
      <c r="K735" s="321"/>
    </row>
    <row r="736" spans="1:11">
      <c r="A736" s="373"/>
      <c r="B736" s="351" t="s">
        <v>458</v>
      </c>
      <c r="C736" s="351" t="s">
        <v>621</v>
      </c>
      <c r="D736" s="342">
        <v>2016</v>
      </c>
      <c r="E736" s="343" t="s">
        <v>257</v>
      </c>
      <c r="F736" s="344">
        <v>55000000</v>
      </c>
      <c r="G736" s="342"/>
      <c r="H736" s="334">
        <v>0</v>
      </c>
      <c r="I736" s="569">
        <v>2022</v>
      </c>
      <c r="J736" s="570">
        <v>1500000</v>
      </c>
      <c r="K736" s="321"/>
    </row>
    <row r="737" spans="1:11">
      <c r="A737" s="373"/>
      <c r="B737" s="351"/>
      <c r="C737" s="351"/>
      <c r="D737" s="342">
        <v>2016</v>
      </c>
      <c r="E737" s="343" t="s">
        <v>257</v>
      </c>
      <c r="F737" s="344">
        <v>53000000</v>
      </c>
      <c r="G737" s="342"/>
      <c r="H737" s="334">
        <v>0</v>
      </c>
      <c r="I737" s="342"/>
      <c r="J737" s="334">
        <v>0</v>
      </c>
      <c r="K737" s="321"/>
    </row>
    <row r="738" spans="1:11">
      <c r="A738" s="373"/>
      <c r="B738" s="351"/>
      <c r="C738" s="351"/>
      <c r="D738" s="342">
        <v>2017</v>
      </c>
      <c r="E738" s="343" t="s">
        <v>257</v>
      </c>
      <c r="F738" s="344">
        <v>503360000</v>
      </c>
      <c r="G738" s="342"/>
      <c r="H738" s="334">
        <v>0</v>
      </c>
      <c r="I738" s="342"/>
      <c r="J738" s="334">
        <v>0</v>
      </c>
      <c r="K738" s="321"/>
    </row>
    <row r="739" spans="1:11">
      <c r="A739" s="373"/>
      <c r="B739" s="351"/>
      <c r="C739" s="351"/>
      <c r="D739" s="342">
        <v>2017</v>
      </c>
      <c r="E739" s="343" t="s">
        <v>257</v>
      </c>
      <c r="F739" s="344">
        <v>35000000</v>
      </c>
      <c r="G739" s="342"/>
      <c r="H739" s="334">
        <v>0</v>
      </c>
      <c r="I739" s="342"/>
      <c r="J739" s="334">
        <v>0</v>
      </c>
      <c r="K739" s="321"/>
    </row>
    <row r="740" spans="1:11">
      <c r="A740" s="373"/>
      <c r="B740" s="351"/>
      <c r="C740" s="351"/>
      <c r="D740" s="342">
        <v>2025</v>
      </c>
      <c r="E740" s="343" t="s">
        <v>854</v>
      </c>
      <c r="F740" s="344">
        <v>200000000</v>
      </c>
      <c r="G740" s="342"/>
      <c r="H740" s="334">
        <v>0</v>
      </c>
      <c r="I740" s="342"/>
      <c r="J740" s="334">
        <v>0</v>
      </c>
      <c r="K740" s="321"/>
    </row>
    <row r="741" spans="1:11" ht="17.25">
      <c r="A741" s="373"/>
      <c r="B741" s="351"/>
      <c r="C741" s="351"/>
      <c r="D741" s="342"/>
      <c r="E741" s="343"/>
      <c r="F741" s="372">
        <v>0</v>
      </c>
      <c r="G741" s="342"/>
      <c r="H741" s="372">
        <v>0</v>
      </c>
      <c r="I741" s="342"/>
      <c r="J741" s="372">
        <v>0</v>
      </c>
      <c r="K741" s="321"/>
    </row>
    <row r="742" spans="1:11">
      <c r="A742" s="373"/>
      <c r="B742" s="351"/>
      <c r="C742" s="351"/>
      <c r="D742" s="342"/>
      <c r="E742" s="343"/>
      <c r="F742" s="344">
        <f>SUM(F736:F741)</f>
        <v>846360000</v>
      </c>
      <c r="G742" s="342"/>
      <c r="H742" s="344">
        <f>SUM(H736:H741)</f>
        <v>0</v>
      </c>
      <c r="I742" s="342"/>
      <c r="J742" s="344">
        <f>SUM(J736:J741)</f>
        <v>1500000</v>
      </c>
      <c r="K742" s="321"/>
    </row>
    <row r="743" spans="1:11">
      <c r="A743" s="373"/>
      <c r="B743" s="353"/>
      <c r="C743" s="353"/>
      <c r="D743" s="347"/>
      <c r="E743" s="348"/>
      <c r="F743" s="349"/>
      <c r="G743" s="347"/>
      <c r="H743" s="350"/>
      <c r="I743" s="347"/>
      <c r="J743" s="350"/>
      <c r="K743" s="323"/>
    </row>
    <row r="744" spans="1:11" ht="5.0999999999999996" customHeight="1">
      <c r="A744" s="373"/>
      <c r="B744" s="351"/>
      <c r="C744" s="351"/>
      <c r="D744" s="342"/>
      <c r="E744" s="343"/>
      <c r="F744" s="344"/>
      <c r="G744" s="342"/>
      <c r="H744" s="345"/>
      <c r="I744" s="342"/>
      <c r="J744" s="345"/>
      <c r="K744" s="321"/>
    </row>
    <row r="745" spans="1:11" ht="17.25">
      <c r="A745" s="373"/>
      <c r="B745" s="351" t="s">
        <v>652</v>
      </c>
      <c r="C745" s="351" t="s">
        <v>622</v>
      </c>
      <c r="D745" s="342" t="s">
        <v>691</v>
      </c>
      <c r="E745" s="343" t="s">
        <v>691</v>
      </c>
      <c r="F745" s="372">
        <v>0</v>
      </c>
      <c r="G745" s="398"/>
      <c r="H745" s="346">
        <v>0</v>
      </c>
      <c r="I745" s="398"/>
      <c r="J745" s="346">
        <v>0</v>
      </c>
      <c r="K745" s="478" t="s">
        <v>1115</v>
      </c>
    </row>
    <row r="746" spans="1:11">
      <c r="A746" s="373"/>
      <c r="B746" s="351"/>
      <c r="C746" s="351"/>
      <c r="D746" s="342"/>
      <c r="E746" s="343"/>
      <c r="F746" s="344">
        <f>F745</f>
        <v>0</v>
      </c>
      <c r="G746" s="342"/>
      <c r="H746" s="344">
        <f>H745</f>
        <v>0</v>
      </c>
      <c r="I746" s="342"/>
      <c r="J746" s="344">
        <f>J745</f>
        <v>0</v>
      </c>
      <c r="K746" s="478"/>
    </row>
    <row r="747" spans="1:11">
      <c r="A747" s="373"/>
      <c r="B747" s="351"/>
      <c r="C747" s="351"/>
      <c r="D747" s="342"/>
      <c r="E747" s="343"/>
      <c r="F747" s="344"/>
      <c r="G747" s="342"/>
      <c r="H747" s="345"/>
      <c r="I747" s="342"/>
      <c r="J747" s="345"/>
      <c r="K747" s="478"/>
    </row>
    <row r="748" spans="1:11">
      <c r="A748" s="373"/>
      <c r="B748" s="353"/>
      <c r="C748" s="353"/>
      <c r="D748" s="347"/>
      <c r="E748" s="348"/>
      <c r="F748" s="349"/>
      <c r="G748" s="347"/>
      <c r="H748" s="350"/>
      <c r="I748" s="347"/>
      <c r="J748" s="350"/>
      <c r="K748" s="323"/>
    </row>
    <row r="749" spans="1:11" ht="5.0999999999999996" customHeight="1">
      <c r="A749" s="373"/>
      <c r="B749" s="351"/>
      <c r="C749" s="351"/>
      <c r="D749" s="342"/>
      <c r="E749" s="343"/>
      <c r="F749" s="344"/>
      <c r="G749" s="342"/>
      <c r="H749" s="345"/>
      <c r="I749" s="342"/>
      <c r="J749" s="345"/>
      <c r="K749" s="321"/>
    </row>
    <row r="750" spans="1:11">
      <c r="A750" s="373"/>
      <c r="B750" s="351" t="s">
        <v>533</v>
      </c>
      <c r="C750" s="351" t="s">
        <v>623</v>
      </c>
      <c r="D750" s="342">
        <v>2017</v>
      </c>
      <c r="E750" s="343" t="s">
        <v>257</v>
      </c>
      <c r="F750" s="344">
        <v>100000000</v>
      </c>
      <c r="G750" s="342"/>
      <c r="H750" s="334">
        <v>0</v>
      </c>
      <c r="I750" s="342"/>
      <c r="J750" s="334">
        <v>0</v>
      </c>
      <c r="K750" s="478" t="s">
        <v>1117</v>
      </c>
    </row>
    <row r="751" spans="1:11">
      <c r="A751" s="373"/>
      <c r="B751" s="351"/>
      <c r="C751" s="351"/>
      <c r="D751" s="342"/>
      <c r="E751" s="343"/>
      <c r="F751" s="334">
        <v>0</v>
      </c>
      <c r="G751" s="342"/>
      <c r="H751" s="334">
        <v>0</v>
      </c>
      <c r="I751" s="342"/>
      <c r="J751" s="334">
        <v>0</v>
      </c>
      <c r="K751" s="478"/>
    </row>
    <row r="752" spans="1:11">
      <c r="A752" s="373"/>
      <c r="B752" s="351"/>
      <c r="C752" s="351"/>
      <c r="D752" s="342"/>
      <c r="E752" s="343"/>
      <c r="F752" s="334">
        <v>0</v>
      </c>
      <c r="G752" s="342"/>
      <c r="H752" s="334">
        <v>0</v>
      </c>
      <c r="I752" s="342"/>
      <c r="J752" s="334">
        <v>0</v>
      </c>
      <c r="K752" s="478"/>
    </row>
    <row r="753" spans="1:11">
      <c r="A753" s="373"/>
      <c r="B753" s="351"/>
      <c r="C753" s="351"/>
      <c r="D753" s="342"/>
      <c r="E753" s="343"/>
      <c r="F753" s="334">
        <v>0</v>
      </c>
      <c r="G753" s="342"/>
      <c r="H753" s="334">
        <v>0</v>
      </c>
      <c r="I753" s="342"/>
      <c r="J753" s="334">
        <v>0</v>
      </c>
      <c r="K753" s="321"/>
    </row>
    <row r="754" spans="1:11" ht="17.25">
      <c r="A754" s="373"/>
      <c r="B754" s="351"/>
      <c r="C754" s="351"/>
      <c r="D754" s="342"/>
      <c r="E754" s="343"/>
      <c r="F754" s="336">
        <v>0</v>
      </c>
      <c r="G754" s="342"/>
      <c r="H754" s="336">
        <v>0</v>
      </c>
      <c r="I754" s="342"/>
      <c r="J754" s="336">
        <v>0</v>
      </c>
      <c r="K754" s="321"/>
    </row>
    <row r="755" spans="1:11">
      <c r="A755" s="373"/>
      <c r="B755" s="351"/>
      <c r="C755" s="351"/>
      <c r="D755" s="342"/>
      <c r="E755" s="343"/>
      <c r="F755" s="334">
        <f>SUM(F750:F754)</f>
        <v>100000000</v>
      </c>
      <c r="G755" s="342"/>
      <c r="H755" s="334">
        <f>SUM(H750:H754)</f>
        <v>0</v>
      </c>
      <c r="I755" s="342"/>
      <c r="J755" s="334">
        <f>SUM(J750:J754)</f>
        <v>0</v>
      </c>
      <c r="K755" s="321"/>
    </row>
    <row r="756" spans="1:11" ht="3.95" customHeight="1">
      <c r="A756" s="373"/>
      <c r="B756" s="353"/>
      <c r="C756" s="353"/>
      <c r="D756" s="347"/>
      <c r="E756" s="348"/>
      <c r="F756" s="349"/>
      <c r="G756" s="347"/>
      <c r="H756" s="350"/>
      <c r="I756" s="347"/>
      <c r="J756" s="350"/>
      <c r="K756" s="323"/>
    </row>
    <row r="757" spans="1:11" ht="5.0999999999999996" customHeight="1">
      <c r="A757" s="373"/>
      <c r="B757" s="351"/>
      <c r="C757" s="351"/>
      <c r="D757" s="342"/>
      <c r="E757" s="343"/>
      <c r="F757" s="344"/>
      <c r="G757" s="342"/>
      <c r="H757" s="345"/>
      <c r="I757" s="342"/>
      <c r="J757" s="345"/>
      <c r="K757" s="321"/>
    </row>
    <row r="758" spans="1:11">
      <c r="A758" s="373"/>
      <c r="B758" s="351" t="s">
        <v>464</v>
      </c>
      <c r="C758" s="351" t="s">
        <v>624</v>
      </c>
      <c r="D758" s="342">
        <v>2019</v>
      </c>
      <c r="E758" s="343" t="s">
        <v>257</v>
      </c>
      <c r="F758" s="344">
        <v>138000000</v>
      </c>
      <c r="G758" s="342"/>
      <c r="H758" s="334">
        <v>0</v>
      </c>
      <c r="I758" s="342"/>
      <c r="J758" s="334">
        <v>0</v>
      </c>
      <c r="K758" s="321"/>
    </row>
    <row r="759" spans="1:11">
      <c r="A759" s="373"/>
      <c r="B759" s="351"/>
      <c r="C759" s="351"/>
      <c r="D759" s="342">
        <v>2025</v>
      </c>
      <c r="E759" s="343" t="s">
        <v>854</v>
      </c>
      <c r="F759" s="344">
        <v>184526200</v>
      </c>
      <c r="G759" s="342"/>
      <c r="H759" s="334">
        <v>0</v>
      </c>
      <c r="I759" s="342"/>
      <c r="J759" s="334">
        <v>0</v>
      </c>
      <c r="K759" s="321"/>
    </row>
    <row r="760" spans="1:11">
      <c r="A760" s="373"/>
      <c r="B760" s="351"/>
      <c r="C760" s="351"/>
      <c r="D760" s="342"/>
      <c r="E760" s="343"/>
      <c r="F760" s="334">
        <v>0</v>
      </c>
      <c r="G760" s="342"/>
      <c r="H760" s="334">
        <v>0</v>
      </c>
      <c r="I760" s="342"/>
      <c r="J760" s="334">
        <v>0</v>
      </c>
      <c r="K760" s="321"/>
    </row>
    <row r="761" spans="1:11" ht="17.25">
      <c r="A761" s="373"/>
      <c r="B761" s="351"/>
      <c r="C761" s="351"/>
      <c r="D761" s="342"/>
      <c r="E761" s="343"/>
      <c r="F761" s="336">
        <v>0</v>
      </c>
      <c r="G761" s="342"/>
      <c r="H761" s="336">
        <v>0</v>
      </c>
      <c r="I761" s="342"/>
      <c r="J761" s="336">
        <v>0</v>
      </c>
      <c r="K761" s="321"/>
    </row>
    <row r="762" spans="1:11">
      <c r="A762" s="373"/>
      <c r="B762" s="351"/>
      <c r="C762" s="351"/>
      <c r="D762" s="342"/>
      <c r="E762" s="343"/>
      <c r="F762" s="334">
        <f>SUM(F758:F761)</f>
        <v>322526200</v>
      </c>
      <c r="G762" s="342"/>
      <c r="H762" s="334">
        <f>SUM(H758:H761)</f>
        <v>0</v>
      </c>
      <c r="I762" s="342"/>
      <c r="J762" s="334">
        <f>SUM(J758:J761)</f>
        <v>0</v>
      </c>
      <c r="K762" s="321"/>
    </row>
    <row r="763" spans="1:11" ht="5.0999999999999996" customHeight="1">
      <c r="A763" s="373"/>
      <c r="B763" s="353"/>
      <c r="C763" s="353"/>
      <c r="D763" s="347"/>
      <c r="E763" s="348"/>
      <c r="F763" s="349"/>
      <c r="G763" s="347"/>
      <c r="H763" s="350"/>
      <c r="I763" s="347"/>
      <c r="J763" s="350"/>
      <c r="K763" s="323"/>
    </row>
    <row r="764" spans="1:11" ht="5.0999999999999996" customHeight="1">
      <c r="A764" s="373"/>
      <c r="B764" s="351"/>
      <c r="C764" s="351"/>
      <c r="D764" s="342"/>
      <c r="E764" s="343"/>
      <c r="F764" s="344"/>
      <c r="G764" s="342"/>
      <c r="H764" s="345"/>
      <c r="I764" s="342"/>
      <c r="J764" s="345"/>
      <c r="K764" s="321"/>
    </row>
    <row r="765" spans="1:11">
      <c r="A765" s="373"/>
      <c r="B765" s="351" t="s">
        <v>466</v>
      </c>
      <c r="C765" s="351" t="s">
        <v>639</v>
      </c>
      <c r="D765" s="342">
        <v>2018</v>
      </c>
      <c r="E765" s="343" t="s">
        <v>257</v>
      </c>
      <c r="F765" s="344">
        <v>77000000</v>
      </c>
      <c r="G765" s="342"/>
      <c r="H765" s="334">
        <v>0</v>
      </c>
      <c r="I765" s="569">
        <v>2022</v>
      </c>
      <c r="J765" s="570">
        <v>1971400</v>
      </c>
      <c r="K765" s="321"/>
    </row>
    <row r="766" spans="1:11">
      <c r="A766" s="373"/>
      <c r="B766" s="351"/>
      <c r="C766" s="351"/>
      <c r="D766" s="342">
        <v>2025</v>
      </c>
      <c r="E766" s="343" t="s">
        <v>854</v>
      </c>
      <c r="F766" s="344">
        <v>133699600</v>
      </c>
      <c r="G766" s="342"/>
      <c r="H766" s="334">
        <v>0</v>
      </c>
      <c r="I766" s="574">
        <v>2023</v>
      </c>
      <c r="J766" s="575">
        <v>140000</v>
      </c>
      <c r="K766" s="321"/>
    </row>
    <row r="767" spans="1:11">
      <c r="A767" s="373"/>
      <c r="B767" s="351"/>
      <c r="C767" s="351"/>
      <c r="D767" s="342"/>
      <c r="E767" s="343"/>
      <c r="F767" s="334">
        <v>0</v>
      </c>
      <c r="G767" s="342"/>
      <c r="H767" s="334">
        <v>0</v>
      </c>
      <c r="I767" s="342"/>
      <c r="J767" s="334">
        <v>0</v>
      </c>
      <c r="K767" s="321"/>
    </row>
    <row r="768" spans="1:11" ht="17.25">
      <c r="A768" s="373"/>
      <c r="B768" s="351"/>
      <c r="C768" s="351"/>
      <c r="D768" s="342"/>
      <c r="E768" s="343"/>
      <c r="F768" s="336">
        <v>0</v>
      </c>
      <c r="G768" s="342"/>
      <c r="H768" s="336">
        <v>0</v>
      </c>
      <c r="I768" s="342"/>
      <c r="J768" s="336">
        <v>0</v>
      </c>
      <c r="K768" s="321"/>
    </row>
    <row r="769" spans="1:11">
      <c r="A769" s="373"/>
      <c r="B769" s="351"/>
      <c r="C769" s="351"/>
      <c r="D769" s="342"/>
      <c r="E769" s="343"/>
      <c r="F769" s="334">
        <f>SUM(F764:F768)</f>
        <v>210699600</v>
      </c>
      <c r="G769" s="342"/>
      <c r="H769" s="334">
        <f>SUM(H764:H768)</f>
        <v>0</v>
      </c>
      <c r="I769" s="342"/>
      <c r="J769" s="334">
        <f>SUM(J764:J768)</f>
        <v>2111400</v>
      </c>
      <c r="K769" s="321"/>
    </row>
    <row r="770" spans="1:11">
      <c r="A770" s="373"/>
      <c r="B770" s="353"/>
      <c r="C770" s="353"/>
      <c r="D770" s="347"/>
      <c r="E770" s="348"/>
      <c r="F770" s="358"/>
      <c r="G770" s="347"/>
      <c r="H770" s="358"/>
      <c r="I770" s="347"/>
      <c r="J770" s="358"/>
      <c r="K770" s="323"/>
    </row>
    <row r="771" spans="1:11" ht="5.0999999999999996" customHeight="1">
      <c r="A771" s="373"/>
      <c r="B771" s="351"/>
      <c r="C771" s="351"/>
      <c r="D771" s="342"/>
      <c r="E771" s="343"/>
      <c r="F771" s="344"/>
      <c r="G771" s="342"/>
      <c r="H771" s="345"/>
      <c r="I771" s="342"/>
      <c r="J771" s="345"/>
      <c r="K771" s="321"/>
    </row>
    <row r="772" spans="1:11">
      <c r="A772" s="373"/>
      <c r="B772" s="351" t="s">
        <v>468</v>
      </c>
      <c r="C772" s="351" t="s">
        <v>605</v>
      </c>
      <c r="D772" s="342">
        <v>2017</v>
      </c>
      <c r="E772" s="343" t="s">
        <v>257</v>
      </c>
      <c r="F772" s="344">
        <v>50000000</v>
      </c>
      <c r="G772" s="342"/>
      <c r="H772" s="334">
        <v>0</v>
      </c>
      <c r="I772" s="342"/>
      <c r="J772" s="334">
        <v>0</v>
      </c>
      <c r="K772" s="321"/>
    </row>
    <row r="773" spans="1:11">
      <c r="A773" s="373"/>
      <c r="B773" s="351"/>
      <c r="C773" s="351"/>
      <c r="D773" s="342">
        <v>2018</v>
      </c>
      <c r="E773" s="343"/>
      <c r="F773" s="344">
        <v>100000000</v>
      </c>
      <c r="G773" s="342"/>
      <c r="H773" s="334">
        <v>0</v>
      </c>
      <c r="I773" s="342"/>
      <c r="J773" s="334">
        <v>0</v>
      </c>
      <c r="K773" s="321"/>
    </row>
    <row r="774" spans="1:11">
      <c r="A774" s="373"/>
      <c r="B774" s="351"/>
      <c r="C774" s="351"/>
      <c r="D774" s="342"/>
      <c r="E774" s="343"/>
      <c r="F774" s="334">
        <v>0</v>
      </c>
      <c r="G774" s="342"/>
      <c r="H774" s="334">
        <v>0</v>
      </c>
      <c r="I774" s="342"/>
      <c r="J774" s="334">
        <v>0</v>
      </c>
      <c r="K774" s="321"/>
    </row>
    <row r="775" spans="1:11" ht="17.25">
      <c r="A775" s="373"/>
      <c r="B775" s="351"/>
      <c r="C775" s="351"/>
      <c r="D775" s="342"/>
      <c r="E775" s="343"/>
      <c r="F775" s="336">
        <v>0</v>
      </c>
      <c r="G775" s="342"/>
      <c r="H775" s="336">
        <v>0</v>
      </c>
      <c r="I775" s="342"/>
      <c r="J775" s="336">
        <v>0</v>
      </c>
      <c r="K775" s="321"/>
    </row>
    <row r="776" spans="1:11">
      <c r="A776" s="373"/>
      <c r="B776" s="351"/>
      <c r="C776" s="351"/>
      <c r="D776" s="342"/>
      <c r="E776" s="343"/>
      <c r="F776" s="334">
        <f>SUM(F771:F775)</f>
        <v>150000000</v>
      </c>
      <c r="G776" s="342"/>
      <c r="H776" s="334">
        <f>SUM(H771:H775)</f>
        <v>0</v>
      </c>
      <c r="I776" s="342"/>
      <c r="J776" s="334">
        <f>SUM(J771:J775)</f>
        <v>0</v>
      </c>
      <c r="K776" s="321"/>
    </row>
    <row r="777" spans="1:11">
      <c r="A777" s="373"/>
      <c r="B777" s="353"/>
      <c r="C777" s="353"/>
      <c r="D777" s="347"/>
      <c r="E777" s="348"/>
      <c r="F777" s="349"/>
      <c r="G777" s="347"/>
      <c r="H777" s="350"/>
      <c r="I777" s="347"/>
      <c r="J777" s="350"/>
      <c r="K777" s="323"/>
    </row>
    <row r="778" spans="1:11" ht="20.100000000000001" customHeight="1">
      <c r="A778" s="373"/>
      <c r="B778" s="475" t="s">
        <v>1110</v>
      </c>
      <c r="C778" s="476"/>
      <c r="D778" s="476"/>
      <c r="E778" s="476"/>
      <c r="F778" s="476"/>
      <c r="G778" s="476"/>
      <c r="H778" s="476"/>
      <c r="I778" s="476"/>
      <c r="J778" s="476"/>
      <c r="K778" s="477"/>
    </row>
    <row r="779" spans="1:11" ht="5.0999999999999996" customHeight="1">
      <c r="A779" s="373"/>
      <c r="B779" s="351"/>
      <c r="C779" s="351"/>
      <c r="D779" s="342"/>
      <c r="E779" s="343"/>
      <c r="F779" s="344"/>
      <c r="G779" s="342"/>
      <c r="H779" s="345"/>
      <c r="I779" s="342"/>
      <c r="J779" s="345"/>
      <c r="K779" s="321"/>
    </row>
    <row r="780" spans="1:11">
      <c r="A780" s="373"/>
      <c r="B780" s="351" t="s">
        <v>470</v>
      </c>
      <c r="C780" s="351" t="s">
        <v>625</v>
      </c>
      <c r="D780" s="342">
        <v>2020</v>
      </c>
      <c r="E780" s="343" t="s">
        <v>257</v>
      </c>
      <c r="F780" s="344">
        <v>50000000</v>
      </c>
      <c r="G780" s="342"/>
      <c r="H780" s="334">
        <v>0</v>
      </c>
      <c r="I780" s="342">
        <v>9918</v>
      </c>
      <c r="J780" s="345">
        <v>11000000</v>
      </c>
      <c r="K780" s="321"/>
    </row>
    <row r="781" spans="1:11">
      <c r="A781" s="373"/>
      <c r="B781" s="351"/>
      <c r="C781" s="351"/>
      <c r="D781" s="342">
        <v>2025</v>
      </c>
      <c r="E781" s="343" t="s">
        <v>854</v>
      </c>
      <c r="F781" s="344">
        <v>184900000</v>
      </c>
      <c r="G781" s="342"/>
      <c r="H781" s="334">
        <v>0</v>
      </c>
      <c r="I781" s="563">
        <v>2021</v>
      </c>
      <c r="J781" s="564">
        <v>4000000</v>
      </c>
      <c r="K781" s="321"/>
    </row>
    <row r="782" spans="1:11">
      <c r="A782" s="373"/>
      <c r="B782" s="351"/>
      <c r="C782" s="351"/>
      <c r="D782" s="342"/>
      <c r="E782" s="343"/>
      <c r="F782" s="334">
        <v>0</v>
      </c>
      <c r="G782" s="342"/>
      <c r="H782" s="334">
        <v>0</v>
      </c>
      <c r="I782" s="342"/>
      <c r="J782" s="334">
        <v>0</v>
      </c>
      <c r="K782" s="321"/>
    </row>
    <row r="783" spans="1:11" ht="17.25">
      <c r="A783" s="373"/>
      <c r="B783" s="351"/>
      <c r="C783" s="351"/>
      <c r="D783" s="342"/>
      <c r="E783" s="343"/>
      <c r="F783" s="336">
        <v>0</v>
      </c>
      <c r="G783" s="342"/>
      <c r="H783" s="336">
        <v>0</v>
      </c>
      <c r="I783" s="342"/>
      <c r="J783" s="336">
        <v>0</v>
      </c>
      <c r="K783" s="321"/>
    </row>
    <row r="784" spans="1:11">
      <c r="A784" s="373"/>
      <c r="B784" s="351"/>
      <c r="C784" s="351"/>
      <c r="D784" s="342"/>
      <c r="E784" s="343"/>
      <c r="F784" s="334">
        <f>SUM(F780:F783)</f>
        <v>234900000</v>
      </c>
      <c r="G784" s="342"/>
      <c r="H784" s="334">
        <f>SUM(H780:H783)</f>
        <v>0</v>
      </c>
      <c r="I784" s="342"/>
      <c r="J784" s="334">
        <f>SUM(J780:J783)</f>
        <v>15000000</v>
      </c>
      <c r="K784" s="321"/>
    </row>
    <row r="785" spans="1:11">
      <c r="A785" s="373"/>
      <c r="B785" s="353"/>
      <c r="C785" s="353"/>
      <c r="D785" s="347"/>
      <c r="E785" s="348"/>
      <c r="F785" s="349"/>
      <c r="G785" s="347"/>
      <c r="H785" s="350"/>
      <c r="I785" s="347"/>
      <c r="J785" s="350"/>
      <c r="K785" s="323"/>
    </row>
    <row r="786" spans="1:11" ht="5.0999999999999996" customHeight="1">
      <c r="A786" s="373"/>
      <c r="B786" s="351"/>
      <c r="C786" s="351"/>
      <c r="D786" s="342"/>
      <c r="E786" s="343"/>
      <c r="F786" s="344"/>
      <c r="G786" s="342"/>
      <c r="H786" s="345"/>
      <c r="I786" s="342"/>
      <c r="J786" s="345"/>
      <c r="K786" s="321"/>
    </row>
    <row r="787" spans="1:11">
      <c r="A787" s="373"/>
      <c r="B787" s="351" t="s">
        <v>653</v>
      </c>
      <c r="C787" s="351" t="s">
        <v>626</v>
      </c>
      <c r="D787" s="342">
        <v>2017</v>
      </c>
      <c r="E787" s="343" t="s">
        <v>257</v>
      </c>
      <c r="F787" s="344">
        <v>570000000</v>
      </c>
      <c r="G787" s="342"/>
      <c r="H787" s="334">
        <v>0</v>
      </c>
      <c r="I787" s="342"/>
      <c r="J787" s="334">
        <v>0</v>
      </c>
      <c r="K787" s="478" t="s">
        <v>1117</v>
      </c>
    </row>
    <row r="788" spans="1:11">
      <c r="A788" s="373"/>
      <c r="B788" s="351"/>
      <c r="C788" s="351"/>
      <c r="D788" s="342">
        <v>2018</v>
      </c>
      <c r="E788" s="343" t="s">
        <v>257</v>
      </c>
      <c r="F788" s="344">
        <v>972000000</v>
      </c>
      <c r="G788" s="342"/>
      <c r="H788" s="334">
        <v>0</v>
      </c>
      <c r="I788" s="342"/>
      <c r="J788" s="334">
        <v>0</v>
      </c>
      <c r="K788" s="478"/>
    </row>
    <row r="789" spans="1:11">
      <c r="A789" s="373"/>
      <c r="B789" s="351"/>
      <c r="C789" s="351"/>
      <c r="D789" s="342"/>
      <c r="E789" s="343"/>
      <c r="F789" s="334">
        <v>0</v>
      </c>
      <c r="G789" s="342"/>
      <c r="H789" s="334">
        <v>0</v>
      </c>
      <c r="I789" s="342"/>
      <c r="J789" s="334">
        <v>0</v>
      </c>
      <c r="K789" s="478"/>
    </row>
    <row r="790" spans="1:11">
      <c r="A790" s="373"/>
      <c r="B790" s="351"/>
      <c r="C790" s="351"/>
      <c r="D790" s="342"/>
      <c r="E790" s="343"/>
      <c r="F790" s="334">
        <v>0</v>
      </c>
      <c r="G790" s="342"/>
      <c r="H790" s="334">
        <v>0</v>
      </c>
      <c r="I790" s="342"/>
      <c r="J790" s="334">
        <v>0</v>
      </c>
      <c r="K790" s="321"/>
    </row>
    <row r="791" spans="1:11" ht="17.25">
      <c r="A791" s="373"/>
      <c r="B791" s="351"/>
      <c r="C791" s="351"/>
      <c r="D791" s="342"/>
      <c r="E791" s="343"/>
      <c r="F791" s="336">
        <v>0</v>
      </c>
      <c r="G791" s="342"/>
      <c r="H791" s="336">
        <v>0</v>
      </c>
      <c r="I791" s="342"/>
      <c r="J791" s="336">
        <v>0</v>
      </c>
      <c r="K791" s="321"/>
    </row>
    <row r="792" spans="1:11">
      <c r="A792" s="373"/>
      <c r="B792" s="351"/>
      <c r="C792" s="351"/>
      <c r="D792" s="342"/>
      <c r="E792" s="343"/>
      <c r="F792" s="334">
        <f>SUM(F787:F791)</f>
        <v>1542000000</v>
      </c>
      <c r="G792" s="342"/>
      <c r="H792" s="334">
        <f>SUM(H787:H791)</f>
        <v>0</v>
      </c>
      <c r="I792" s="342"/>
      <c r="J792" s="334">
        <f>SUM(J787:J791)</f>
        <v>0</v>
      </c>
      <c r="K792" s="321"/>
    </row>
    <row r="793" spans="1:11">
      <c r="A793" s="373"/>
      <c r="B793" s="353"/>
      <c r="C793" s="353"/>
      <c r="D793" s="347"/>
      <c r="E793" s="348"/>
      <c r="F793" s="349"/>
      <c r="G793" s="347"/>
      <c r="H793" s="350"/>
      <c r="I793" s="347"/>
      <c r="J793" s="350"/>
      <c r="K793" s="323"/>
    </row>
    <row r="794" spans="1:11" ht="20.100000000000001" customHeight="1">
      <c r="A794" s="373"/>
      <c r="B794" s="485" t="s">
        <v>1111</v>
      </c>
      <c r="C794" s="486"/>
      <c r="D794" s="486"/>
      <c r="E794" s="486"/>
      <c r="F794" s="486"/>
      <c r="G794" s="486"/>
      <c r="H794" s="486"/>
      <c r="I794" s="486"/>
      <c r="J794" s="486"/>
      <c r="K794" s="487"/>
    </row>
    <row r="795" spans="1:11" ht="5.0999999999999996" customHeight="1">
      <c r="A795" s="391"/>
      <c r="B795" s="351"/>
      <c r="C795" s="352"/>
      <c r="K795" s="335"/>
    </row>
    <row r="796" spans="1:11">
      <c r="A796" s="391"/>
      <c r="B796" s="351" t="s">
        <v>475</v>
      </c>
      <c r="C796" s="352" t="s">
        <v>627</v>
      </c>
      <c r="D796" s="285">
        <v>2017</v>
      </c>
      <c r="E796" s="286" t="s">
        <v>257</v>
      </c>
      <c r="F796" s="314">
        <v>79102000</v>
      </c>
      <c r="H796" s="334">
        <v>0</v>
      </c>
      <c r="I796" s="285">
        <v>2018</v>
      </c>
      <c r="J796" s="315">
        <v>6814100</v>
      </c>
      <c r="K796" s="478" t="s">
        <v>1117</v>
      </c>
    </row>
    <row r="797" spans="1:11">
      <c r="A797" s="391"/>
      <c r="B797" s="351"/>
      <c r="C797" s="352"/>
      <c r="D797" s="285">
        <v>2018</v>
      </c>
      <c r="E797" s="286" t="s">
        <v>257</v>
      </c>
      <c r="F797" s="314">
        <v>70000000</v>
      </c>
      <c r="H797" s="334">
        <v>0</v>
      </c>
      <c r="I797" s="285">
        <v>2019</v>
      </c>
      <c r="J797" s="315">
        <v>8907500</v>
      </c>
      <c r="K797" s="478"/>
    </row>
    <row r="798" spans="1:11">
      <c r="A798" s="391"/>
      <c r="B798" s="351"/>
      <c r="C798" s="352"/>
      <c r="F798" s="334">
        <v>0</v>
      </c>
      <c r="H798" s="334">
        <v>0</v>
      </c>
      <c r="J798" s="334">
        <v>0</v>
      </c>
      <c r="K798" s="478"/>
    </row>
    <row r="799" spans="1:11">
      <c r="A799" s="391"/>
      <c r="B799" s="351"/>
      <c r="C799" s="352"/>
      <c r="F799" s="334">
        <v>0</v>
      </c>
      <c r="H799" s="334">
        <v>0</v>
      </c>
      <c r="J799" s="334">
        <v>0</v>
      </c>
      <c r="K799" s="335"/>
    </row>
    <row r="800" spans="1:11" ht="17.25">
      <c r="A800" s="391"/>
      <c r="B800" s="351"/>
      <c r="C800" s="352"/>
      <c r="F800" s="336">
        <v>0</v>
      </c>
      <c r="H800" s="336">
        <v>0</v>
      </c>
      <c r="J800" s="336">
        <v>0</v>
      </c>
      <c r="K800" s="335"/>
    </row>
    <row r="801" spans="1:11">
      <c r="A801" s="391"/>
      <c r="B801" s="351"/>
      <c r="C801" s="352"/>
      <c r="F801" s="334">
        <f>SUM(F796:F800)</f>
        <v>149102000</v>
      </c>
      <c r="H801" s="334">
        <f>SUM(H796:H800)</f>
        <v>0</v>
      </c>
      <c r="J801" s="334">
        <f>SUM(J796:J800)</f>
        <v>15721600</v>
      </c>
      <c r="K801" s="335"/>
    </row>
    <row r="802" spans="1:11">
      <c r="A802" s="391"/>
      <c r="B802" s="353"/>
      <c r="C802" s="385"/>
      <c r="D802" s="386"/>
      <c r="E802" s="387"/>
      <c r="F802" s="388"/>
      <c r="G802" s="386"/>
      <c r="H802" s="389"/>
      <c r="I802" s="386"/>
      <c r="J802" s="389"/>
      <c r="K802" s="355"/>
    </row>
    <row r="803" spans="1:11" ht="5.0999999999999996" customHeight="1">
      <c r="A803" s="391"/>
      <c r="B803" s="351"/>
      <c r="C803" s="352"/>
      <c r="K803" s="335"/>
    </row>
    <row r="804" spans="1:11">
      <c r="A804" s="391"/>
      <c r="B804" s="351" t="s">
        <v>654</v>
      </c>
      <c r="C804" s="352" t="s">
        <v>628</v>
      </c>
      <c r="D804" s="285">
        <v>2017</v>
      </c>
      <c r="E804" s="286" t="s">
        <v>257</v>
      </c>
      <c r="F804" s="314">
        <v>92500000</v>
      </c>
      <c r="H804" s="334">
        <v>0</v>
      </c>
      <c r="I804" s="582">
        <v>2022</v>
      </c>
      <c r="J804" s="583">
        <v>4000000</v>
      </c>
      <c r="K804" s="335"/>
    </row>
    <row r="805" spans="1:11">
      <c r="A805" s="391"/>
      <c r="B805" s="351"/>
      <c r="C805" s="352"/>
      <c r="D805" s="285">
        <v>2018</v>
      </c>
      <c r="E805" s="286" t="s">
        <v>257</v>
      </c>
      <c r="F805" s="314">
        <v>36000000</v>
      </c>
      <c r="H805" s="334">
        <v>0</v>
      </c>
      <c r="I805" s="584">
        <v>2023</v>
      </c>
      <c r="J805" s="585">
        <v>2500000</v>
      </c>
      <c r="K805" s="335"/>
    </row>
    <row r="806" spans="1:11">
      <c r="A806" s="391"/>
      <c r="B806" s="351"/>
      <c r="C806" s="352"/>
      <c r="D806" s="285">
        <v>2019</v>
      </c>
      <c r="E806" s="286" t="s">
        <v>257</v>
      </c>
      <c r="F806" s="314">
        <v>145050000</v>
      </c>
      <c r="H806" s="334">
        <v>0</v>
      </c>
      <c r="J806" s="334">
        <v>0</v>
      </c>
      <c r="K806" s="335"/>
    </row>
    <row r="807" spans="1:11">
      <c r="A807" s="391"/>
      <c r="B807" s="351"/>
      <c r="C807" s="352"/>
      <c r="D807" s="285">
        <v>2025</v>
      </c>
      <c r="E807" s="286" t="s">
        <v>854</v>
      </c>
      <c r="F807" s="314">
        <v>213405000</v>
      </c>
      <c r="H807" s="334">
        <v>0</v>
      </c>
      <c r="J807" s="334">
        <v>0</v>
      </c>
      <c r="K807" s="335"/>
    </row>
    <row r="808" spans="1:11" ht="17.25">
      <c r="A808" s="391"/>
      <c r="B808" s="351"/>
      <c r="C808" s="352"/>
      <c r="F808" s="336">
        <v>0</v>
      </c>
      <c r="H808" s="336">
        <v>0</v>
      </c>
      <c r="J808" s="336">
        <v>0</v>
      </c>
      <c r="K808" s="335"/>
    </row>
    <row r="809" spans="1:11">
      <c r="A809" s="391"/>
      <c r="B809" s="351"/>
      <c r="C809" s="352"/>
      <c r="F809" s="334">
        <f>SUM(F804:F808)</f>
        <v>486955000</v>
      </c>
      <c r="H809" s="334">
        <f>SUM(H804:H808)</f>
        <v>0</v>
      </c>
      <c r="J809" s="334">
        <f>SUM(J804:J808)</f>
        <v>6500000</v>
      </c>
      <c r="K809" s="335"/>
    </row>
    <row r="810" spans="1:11">
      <c r="A810" s="391"/>
      <c r="B810" s="353"/>
      <c r="C810" s="385"/>
      <c r="D810" s="386"/>
      <c r="E810" s="387"/>
      <c r="F810" s="388"/>
      <c r="G810" s="386"/>
      <c r="H810" s="389"/>
      <c r="I810" s="386"/>
      <c r="J810" s="389"/>
      <c r="K810" s="355"/>
    </row>
    <row r="811" spans="1:11" ht="5.0999999999999996" customHeight="1">
      <c r="A811" s="391"/>
      <c r="B811" s="351"/>
      <c r="C811" s="352"/>
      <c r="K811" s="335"/>
    </row>
    <row r="812" spans="1:11">
      <c r="A812" s="391"/>
      <c r="B812" s="351" t="s">
        <v>479</v>
      </c>
      <c r="C812" s="352" t="s">
        <v>629</v>
      </c>
      <c r="D812" s="285">
        <v>2017</v>
      </c>
      <c r="E812" s="286" t="s">
        <v>257</v>
      </c>
      <c r="F812" s="314">
        <v>82429582</v>
      </c>
      <c r="H812" s="334">
        <v>0</v>
      </c>
      <c r="J812" s="334">
        <v>0</v>
      </c>
      <c r="K812" s="335"/>
    </row>
    <row r="813" spans="1:11">
      <c r="A813" s="391"/>
      <c r="B813" s="351"/>
      <c r="C813" s="352"/>
      <c r="D813" s="285">
        <v>2018</v>
      </c>
      <c r="E813" s="286" t="s">
        <v>844</v>
      </c>
      <c r="F813" s="314">
        <v>50000000</v>
      </c>
      <c r="H813" s="334">
        <v>0</v>
      </c>
      <c r="J813" s="334">
        <v>0</v>
      </c>
      <c r="K813" s="335"/>
    </row>
    <row r="814" spans="1:11">
      <c r="A814" s="391"/>
      <c r="B814" s="351"/>
      <c r="C814" s="352"/>
      <c r="D814" s="285">
        <v>2021</v>
      </c>
      <c r="E814" s="286" t="s">
        <v>257</v>
      </c>
      <c r="F814" s="314">
        <v>100000000</v>
      </c>
      <c r="H814" s="334">
        <v>0</v>
      </c>
      <c r="J814" s="334">
        <v>0</v>
      </c>
      <c r="K814" s="335"/>
    </row>
    <row r="815" spans="1:11">
      <c r="A815" s="391"/>
      <c r="B815" s="351"/>
      <c r="C815" s="352"/>
      <c r="D815" s="285">
        <v>2025</v>
      </c>
      <c r="E815" s="286" t="s">
        <v>854</v>
      </c>
      <c r="F815" s="314">
        <v>193000000</v>
      </c>
      <c r="H815" s="334">
        <v>0</v>
      </c>
      <c r="J815" s="334">
        <v>0</v>
      </c>
      <c r="K815" s="335"/>
    </row>
    <row r="816" spans="1:11" ht="17.25">
      <c r="A816" s="391"/>
      <c r="B816" s="351"/>
      <c r="C816" s="352"/>
      <c r="F816" s="336">
        <v>0</v>
      </c>
      <c r="H816" s="336">
        <v>0</v>
      </c>
      <c r="J816" s="336">
        <v>0</v>
      </c>
      <c r="K816" s="335"/>
    </row>
    <row r="817" spans="1:11">
      <c r="A817" s="391"/>
      <c r="B817" s="351"/>
      <c r="C817" s="352"/>
      <c r="F817" s="334">
        <f>SUM(F812:F816)</f>
        <v>425429582</v>
      </c>
      <c r="H817" s="334">
        <f>SUM(H812:H816)</f>
        <v>0</v>
      </c>
      <c r="J817" s="334">
        <f>SUM(J812:J816)</f>
        <v>0</v>
      </c>
      <c r="K817" s="335"/>
    </row>
    <row r="818" spans="1:11">
      <c r="A818" s="391"/>
      <c r="B818" s="353"/>
      <c r="C818" s="385"/>
      <c r="D818" s="386"/>
      <c r="E818" s="387"/>
      <c r="F818" s="388"/>
      <c r="G818" s="386"/>
      <c r="H818" s="389"/>
      <c r="I818" s="386"/>
      <c r="J818" s="389"/>
      <c r="K818" s="335"/>
    </row>
    <row r="819" spans="1:11" ht="20.100000000000001" customHeight="1">
      <c r="A819" s="373"/>
      <c r="B819" s="475" t="s">
        <v>1111</v>
      </c>
      <c r="C819" s="476"/>
      <c r="D819" s="476"/>
      <c r="E819" s="476"/>
      <c r="F819" s="476"/>
      <c r="G819" s="476"/>
      <c r="H819" s="476"/>
      <c r="I819" s="476"/>
      <c r="J819" s="476"/>
      <c r="K819" s="477"/>
    </row>
    <row r="820" spans="1:11" ht="5.0999999999999996" customHeight="1">
      <c r="A820" s="391"/>
      <c r="B820" s="351"/>
      <c r="C820" s="352"/>
      <c r="K820" s="335"/>
    </row>
    <row r="821" spans="1:11">
      <c r="A821" s="391"/>
      <c r="B821" s="351" t="s">
        <v>532</v>
      </c>
      <c r="C821" s="352" t="s">
        <v>630</v>
      </c>
      <c r="D821" s="285">
        <v>2017</v>
      </c>
      <c r="E821" s="286" t="s">
        <v>257</v>
      </c>
      <c r="F821" s="314">
        <v>25000000</v>
      </c>
      <c r="H821" s="334">
        <v>0</v>
      </c>
      <c r="I821" s="285">
        <v>2020</v>
      </c>
      <c r="J821" s="315">
        <v>1500810</v>
      </c>
      <c r="K821" s="478" t="s">
        <v>1117</v>
      </c>
    </row>
    <row r="822" spans="1:11">
      <c r="A822" s="391"/>
      <c r="B822" s="351"/>
      <c r="C822" s="352"/>
      <c r="D822" s="285">
        <v>2019</v>
      </c>
      <c r="E822" s="286" t="s">
        <v>257</v>
      </c>
      <c r="F822" s="314">
        <v>100000000</v>
      </c>
      <c r="H822" s="334">
        <v>0</v>
      </c>
      <c r="J822" s="334">
        <v>0</v>
      </c>
      <c r="K822" s="478"/>
    </row>
    <row r="823" spans="1:11">
      <c r="A823" s="391"/>
      <c r="B823" s="351"/>
      <c r="C823" s="352"/>
      <c r="F823" s="334">
        <v>0</v>
      </c>
      <c r="H823" s="334">
        <v>0</v>
      </c>
      <c r="J823" s="334">
        <v>0</v>
      </c>
      <c r="K823" s="478"/>
    </row>
    <row r="824" spans="1:11">
      <c r="A824" s="391"/>
      <c r="B824" s="351"/>
      <c r="C824" s="352"/>
      <c r="F824" s="334">
        <v>0</v>
      </c>
      <c r="H824" s="334">
        <v>0</v>
      </c>
      <c r="J824" s="334">
        <v>0</v>
      </c>
      <c r="K824" s="400"/>
    </row>
    <row r="825" spans="1:11">
      <c r="A825" s="391"/>
      <c r="B825" s="351"/>
      <c r="C825" s="352"/>
      <c r="F825" s="334">
        <v>0</v>
      </c>
      <c r="H825" s="334">
        <v>0</v>
      </c>
      <c r="J825" s="334">
        <v>0</v>
      </c>
      <c r="K825" s="400"/>
    </row>
    <row r="826" spans="1:11">
      <c r="A826" s="391"/>
      <c r="B826" s="351"/>
      <c r="C826" s="352"/>
      <c r="F826" s="334">
        <v>0</v>
      </c>
      <c r="H826" s="334">
        <v>0</v>
      </c>
      <c r="J826" s="334">
        <v>0</v>
      </c>
      <c r="K826" s="335"/>
    </row>
    <row r="827" spans="1:11" ht="17.25">
      <c r="A827" s="391"/>
      <c r="B827" s="351"/>
      <c r="C827" s="352"/>
      <c r="F827" s="336">
        <v>0</v>
      </c>
      <c r="H827" s="336">
        <v>0</v>
      </c>
      <c r="J827" s="336">
        <v>0</v>
      </c>
      <c r="K827" s="335"/>
    </row>
    <row r="828" spans="1:11">
      <c r="A828" s="391"/>
      <c r="B828" s="351"/>
      <c r="C828" s="352"/>
      <c r="F828" s="334">
        <f>SUM(F821:F827)</f>
        <v>125000000</v>
      </c>
      <c r="H828" s="334">
        <f>SUM(H821:H827)</f>
        <v>0</v>
      </c>
      <c r="J828" s="334">
        <f>SUM(J821:J827)</f>
        <v>1500810</v>
      </c>
      <c r="K828" s="335"/>
    </row>
    <row r="829" spans="1:11">
      <c r="A829" s="391"/>
      <c r="B829" s="353"/>
      <c r="C829" s="385"/>
      <c r="D829" s="386"/>
      <c r="E829" s="387"/>
      <c r="F829" s="388"/>
      <c r="G829" s="386"/>
      <c r="H829" s="389"/>
      <c r="I829" s="386"/>
      <c r="J829" s="389"/>
      <c r="K829" s="355"/>
    </row>
    <row r="830" spans="1:11" ht="5.0999999999999996" customHeight="1">
      <c r="A830" s="391"/>
      <c r="B830" s="351"/>
      <c r="C830" s="352"/>
      <c r="K830" s="335"/>
    </row>
    <row r="831" spans="1:11">
      <c r="A831" s="391"/>
      <c r="B831" s="351" t="s">
        <v>655</v>
      </c>
      <c r="C831" s="352" t="s">
        <v>631</v>
      </c>
      <c r="D831" s="285">
        <v>2016</v>
      </c>
      <c r="E831" s="286" t="s">
        <v>257</v>
      </c>
      <c r="F831" s="314">
        <v>41459775</v>
      </c>
      <c r="H831" s="334">
        <v>0</v>
      </c>
      <c r="I831" s="285">
        <v>2017</v>
      </c>
      <c r="J831" s="315">
        <v>1391375</v>
      </c>
      <c r="K831" s="335"/>
    </row>
    <row r="832" spans="1:11">
      <c r="A832" s="391"/>
      <c r="B832" s="351"/>
      <c r="C832" s="352"/>
      <c r="D832" s="285">
        <v>2017</v>
      </c>
      <c r="E832" s="286" t="s">
        <v>257</v>
      </c>
      <c r="F832" s="314">
        <v>52522000</v>
      </c>
      <c r="H832" s="334">
        <v>0</v>
      </c>
      <c r="I832" s="285">
        <v>2018</v>
      </c>
      <c r="J832" s="315">
        <v>3440404</v>
      </c>
      <c r="K832" s="335"/>
    </row>
    <row r="833" spans="1:11">
      <c r="A833" s="391"/>
      <c r="B833" s="351"/>
      <c r="C833" s="352"/>
      <c r="D833" s="285">
        <v>2018</v>
      </c>
      <c r="E833" s="286" t="s">
        <v>257</v>
      </c>
      <c r="F833" s="314">
        <v>50000000</v>
      </c>
      <c r="H833" s="334">
        <v>0</v>
      </c>
      <c r="I833" s="285">
        <v>2019</v>
      </c>
      <c r="J833" s="315">
        <v>5740007</v>
      </c>
      <c r="K833" s="335"/>
    </row>
    <row r="834" spans="1:11">
      <c r="A834" s="391"/>
      <c r="B834" s="351"/>
      <c r="C834" s="352"/>
      <c r="D834" s="285">
        <v>2019</v>
      </c>
      <c r="E834" s="286" t="s">
        <v>257</v>
      </c>
      <c r="F834" s="314">
        <v>50000000</v>
      </c>
      <c r="H834" s="334">
        <v>0</v>
      </c>
      <c r="I834" s="285">
        <v>2020</v>
      </c>
      <c r="J834" s="315">
        <v>5807200</v>
      </c>
      <c r="K834" s="335"/>
    </row>
    <row r="835" spans="1:11">
      <c r="A835" s="391"/>
      <c r="B835" s="351"/>
      <c r="C835" s="352"/>
      <c r="D835" s="285">
        <v>2021</v>
      </c>
      <c r="E835" s="286" t="s">
        <v>257</v>
      </c>
      <c r="F835" s="314">
        <v>30000000</v>
      </c>
      <c r="H835" s="334">
        <v>0</v>
      </c>
      <c r="I835" s="584">
        <v>2023</v>
      </c>
      <c r="J835" s="585">
        <v>3143500</v>
      </c>
      <c r="K835" s="335"/>
    </row>
    <row r="836" spans="1:11">
      <c r="A836" s="391"/>
      <c r="B836" s="351"/>
      <c r="C836" s="352"/>
      <c r="D836" s="285">
        <v>2025</v>
      </c>
      <c r="E836" s="286" t="s">
        <v>854</v>
      </c>
      <c r="F836" s="314">
        <v>240354500</v>
      </c>
      <c r="H836" s="334">
        <v>0</v>
      </c>
      <c r="J836" s="334">
        <f>SUM(J831:J835)</f>
        <v>19522486</v>
      </c>
      <c r="K836" s="335"/>
    </row>
    <row r="837" spans="1:11" ht="17.25">
      <c r="A837" s="391"/>
      <c r="B837" s="351"/>
      <c r="C837" s="352"/>
      <c r="F837" s="390">
        <v>0</v>
      </c>
      <c r="H837" s="390">
        <v>0</v>
      </c>
      <c r="J837" s="390">
        <v>0</v>
      </c>
      <c r="K837" s="335"/>
    </row>
    <row r="838" spans="1:11">
      <c r="A838" s="391"/>
      <c r="B838" s="351"/>
      <c r="C838" s="352"/>
      <c r="F838" s="315">
        <f>SUM(F831:F837)</f>
        <v>464336275</v>
      </c>
      <c r="H838" s="315">
        <f>SUM(H831:H837)</f>
        <v>0</v>
      </c>
      <c r="J838" s="315">
        <f>SUM(J831:J837)</f>
        <v>39044972</v>
      </c>
      <c r="K838" s="335"/>
    </row>
    <row r="839" spans="1:11">
      <c r="A839" s="391"/>
      <c r="B839" s="353"/>
      <c r="C839" s="385"/>
      <c r="D839" s="386"/>
      <c r="E839" s="387"/>
      <c r="F839" s="388"/>
      <c r="G839" s="386"/>
      <c r="H839" s="389"/>
      <c r="I839" s="386"/>
      <c r="J839" s="389"/>
      <c r="K839" s="355"/>
    </row>
    <row r="840" spans="1:11" ht="5.0999999999999996" customHeight="1">
      <c r="A840" s="391"/>
      <c r="B840" s="351"/>
      <c r="C840" s="352"/>
      <c r="K840" s="335"/>
    </row>
    <row r="841" spans="1:11">
      <c r="A841" s="391"/>
      <c r="B841" s="351" t="s">
        <v>485</v>
      </c>
      <c r="C841" s="352" t="s">
        <v>632</v>
      </c>
      <c r="D841" s="285">
        <v>2017</v>
      </c>
      <c r="E841" s="286" t="s">
        <v>257</v>
      </c>
      <c r="F841" s="314">
        <v>12000000</v>
      </c>
      <c r="H841" s="334">
        <v>0</v>
      </c>
      <c r="I841" s="582">
        <v>2022</v>
      </c>
      <c r="J841" s="583">
        <v>1250000</v>
      </c>
      <c r="K841" s="478" t="s">
        <v>1117</v>
      </c>
    </row>
    <row r="842" spans="1:11">
      <c r="A842" s="391"/>
      <c r="B842" s="351"/>
      <c r="C842" s="352"/>
      <c r="D842" s="285">
        <v>2018</v>
      </c>
      <c r="E842" s="286" t="s">
        <v>257</v>
      </c>
      <c r="F842" s="314">
        <v>68500000</v>
      </c>
      <c r="H842" s="334">
        <v>0</v>
      </c>
      <c r="I842" s="584">
        <v>2023</v>
      </c>
      <c r="J842" s="585">
        <v>1033000</v>
      </c>
      <c r="K842" s="478"/>
    </row>
    <row r="843" spans="1:11">
      <c r="A843" s="391"/>
      <c r="B843" s="351"/>
      <c r="C843" s="352"/>
      <c r="D843" s="285">
        <v>2020</v>
      </c>
      <c r="E843" s="286" t="s">
        <v>257</v>
      </c>
      <c r="F843" s="314">
        <v>125000000</v>
      </c>
      <c r="H843" s="334">
        <v>0</v>
      </c>
      <c r="J843" s="334">
        <v>0</v>
      </c>
      <c r="K843" s="478"/>
    </row>
    <row r="844" spans="1:11">
      <c r="A844" s="391"/>
      <c r="B844" s="351"/>
      <c r="C844" s="352"/>
      <c r="F844" s="314">
        <v>0</v>
      </c>
      <c r="H844" s="334">
        <v>0</v>
      </c>
      <c r="J844" s="334">
        <v>0</v>
      </c>
      <c r="K844" s="400"/>
    </row>
    <row r="845" spans="1:11">
      <c r="A845" s="391"/>
      <c r="B845" s="351"/>
      <c r="C845" s="352"/>
      <c r="F845" s="314">
        <v>0</v>
      </c>
      <c r="H845" s="334">
        <v>0</v>
      </c>
      <c r="J845" s="334">
        <v>0</v>
      </c>
      <c r="K845" s="400"/>
    </row>
    <row r="846" spans="1:11">
      <c r="A846" s="391"/>
      <c r="B846" s="351"/>
      <c r="C846" s="352"/>
      <c r="F846" s="334">
        <v>0</v>
      </c>
      <c r="H846" s="334">
        <v>0</v>
      </c>
      <c r="J846" s="334">
        <v>0</v>
      </c>
      <c r="K846" s="335"/>
    </row>
    <row r="847" spans="1:11" ht="17.25">
      <c r="A847" s="391"/>
      <c r="B847" s="351"/>
      <c r="C847" s="352"/>
      <c r="F847" s="336">
        <v>0</v>
      </c>
      <c r="H847" s="336">
        <v>0</v>
      </c>
      <c r="J847" s="336">
        <v>0</v>
      </c>
      <c r="K847" s="335"/>
    </row>
    <row r="848" spans="1:11">
      <c r="A848" s="391"/>
      <c r="B848" s="351"/>
      <c r="C848" s="352"/>
      <c r="F848" s="334">
        <f>SUM(F841:F847)</f>
        <v>205500000</v>
      </c>
      <c r="H848" s="334">
        <f>SUM(H841:H847)</f>
        <v>0</v>
      </c>
      <c r="J848" s="334">
        <f>SUM(J841:J847)</f>
        <v>2283000</v>
      </c>
      <c r="K848" s="335"/>
    </row>
    <row r="849" spans="1:11">
      <c r="A849" s="391"/>
      <c r="B849" s="353"/>
      <c r="C849" s="385"/>
      <c r="D849" s="386"/>
      <c r="E849" s="387"/>
      <c r="F849" s="388"/>
      <c r="G849" s="386"/>
      <c r="H849" s="389"/>
      <c r="I849" s="386"/>
      <c r="J849" s="389"/>
      <c r="K849" s="355"/>
    </row>
    <row r="850" spans="1:11" ht="5.0999999999999996" customHeight="1">
      <c r="A850" s="391"/>
      <c r="B850" s="371"/>
      <c r="C850" s="371"/>
      <c r="D850" s="337"/>
      <c r="E850" s="338"/>
      <c r="F850" s="339"/>
      <c r="G850" s="337"/>
      <c r="H850" s="340"/>
      <c r="I850" s="337"/>
      <c r="J850" s="340"/>
      <c r="K850" s="341"/>
    </row>
    <row r="851" spans="1:11">
      <c r="A851" s="391"/>
      <c r="B851" s="351" t="s">
        <v>487</v>
      </c>
      <c r="C851" s="351" t="s">
        <v>633</v>
      </c>
      <c r="D851" s="342">
        <v>2016</v>
      </c>
      <c r="E851" s="343" t="s">
        <v>257</v>
      </c>
      <c r="F851" s="344">
        <v>35600000</v>
      </c>
      <c r="G851" s="342"/>
      <c r="H851" s="345">
        <v>0</v>
      </c>
      <c r="I851" s="342">
        <v>2017</v>
      </c>
      <c r="J851" s="345">
        <v>2000000</v>
      </c>
      <c r="K851" s="478" t="s">
        <v>1117</v>
      </c>
    </row>
    <row r="852" spans="1:11">
      <c r="A852" s="391"/>
      <c r="B852" s="351"/>
      <c r="C852" s="351"/>
      <c r="D852" s="342">
        <v>2017</v>
      </c>
      <c r="E852" s="343" t="s">
        <v>257</v>
      </c>
      <c r="F852" s="344">
        <v>206687000</v>
      </c>
      <c r="G852" s="342"/>
      <c r="H852" s="345">
        <v>0</v>
      </c>
      <c r="I852" s="342">
        <v>2018</v>
      </c>
      <c r="J852" s="345">
        <v>6000000</v>
      </c>
      <c r="K852" s="478"/>
    </row>
    <row r="853" spans="1:11">
      <c r="A853" s="391"/>
      <c r="B853" s="351"/>
      <c r="C853" s="351"/>
      <c r="D853" s="342">
        <v>2018</v>
      </c>
      <c r="E853" s="343" t="s">
        <v>257</v>
      </c>
      <c r="F853" s="344">
        <v>100000000</v>
      </c>
      <c r="G853" s="342"/>
      <c r="H853" s="345">
        <v>0</v>
      </c>
      <c r="I853" s="342">
        <v>2019</v>
      </c>
      <c r="J853" s="345">
        <v>5005000</v>
      </c>
      <c r="K853" s="478"/>
    </row>
    <row r="854" spans="1:11">
      <c r="A854" s="391"/>
      <c r="B854" s="351"/>
      <c r="C854" s="351"/>
      <c r="D854" s="342">
        <v>2023</v>
      </c>
      <c r="E854" s="343" t="s">
        <v>849</v>
      </c>
      <c r="F854" s="344">
        <v>5000000</v>
      </c>
      <c r="G854" s="342"/>
      <c r="H854" s="345">
        <v>0</v>
      </c>
      <c r="I854" s="342">
        <v>2020</v>
      </c>
      <c r="J854" s="345">
        <v>1016000</v>
      </c>
      <c r="K854" s="321"/>
    </row>
    <row r="855" spans="1:11">
      <c r="A855" s="391"/>
      <c r="B855" s="351"/>
      <c r="C855" s="351"/>
      <c r="D855" s="342">
        <v>2024</v>
      </c>
      <c r="E855" s="343" t="s">
        <v>849</v>
      </c>
      <c r="F855" s="344">
        <v>5000000</v>
      </c>
      <c r="G855" s="342"/>
      <c r="H855" s="345">
        <v>0</v>
      </c>
      <c r="I855" s="563">
        <v>2021</v>
      </c>
      <c r="J855" s="564">
        <v>2527000</v>
      </c>
      <c r="K855" s="321"/>
    </row>
    <row r="856" spans="1:11">
      <c r="A856" s="391"/>
      <c r="B856" s="351"/>
      <c r="C856" s="351"/>
      <c r="D856" s="342"/>
      <c r="E856" s="343"/>
      <c r="F856" s="345">
        <v>0</v>
      </c>
      <c r="G856" s="342"/>
      <c r="H856" s="345">
        <v>0</v>
      </c>
      <c r="I856" s="569">
        <v>2022</v>
      </c>
      <c r="J856" s="570">
        <v>350000</v>
      </c>
      <c r="K856" s="321"/>
    </row>
    <row r="857" spans="1:11" ht="17.25">
      <c r="A857" s="391"/>
      <c r="B857" s="351"/>
      <c r="C857" s="351"/>
      <c r="D857" s="342"/>
      <c r="E857" s="343"/>
      <c r="F857" s="346">
        <v>0</v>
      </c>
      <c r="G857" s="342"/>
      <c r="H857" s="346">
        <v>0</v>
      </c>
      <c r="I857" s="342"/>
      <c r="J857" s="346">
        <v>0</v>
      </c>
      <c r="K857" s="321"/>
    </row>
    <row r="858" spans="1:11">
      <c r="A858" s="391"/>
      <c r="B858" s="351"/>
      <c r="C858" s="351"/>
      <c r="D858" s="342"/>
      <c r="E858" s="343"/>
      <c r="F858" s="345">
        <f>SUM(F851:F857)</f>
        <v>352287000</v>
      </c>
      <c r="G858" s="342"/>
      <c r="H858" s="345">
        <f>SUM(H851:H857)</f>
        <v>0</v>
      </c>
      <c r="I858" s="342"/>
      <c r="J858" s="345">
        <f>SUM(J851:J857)</f>
        <v>16898000</v>
      </c>
      <c r="K858" s="321"/>
    </row>
    <row r="859" spans="1:11">
      <c r="A859" s="391"/>
      <c r="B859" s="353"/>
      <c r="C859" s="353"/>
      <c r="D859" s="347"/>
      <c r="E859" s="348"/>
      <c r="F859" s="349"/>
      <c r="G859" s="347"/>
      <c r="H859" s="350"/>
      <c r="I859" s="347"/>
      <c r="J859" s="350"/>
      <c r="K859" s="323"/>
    </row>
    <row r="860" spans="1:11" ht="20.100000000000001" customHeight="1">
      <c r="A860" s="373"/>
      <c r="B860" s="475" t="s">
        <v>1111</v>
      </c>
      <c r="C860" s="476"/>
      <c r="D860" s="476"/>
      <c r="E860" s="476"/>
      <c r="F860" s="476"/>
      <c r="G860" s="476"/>
      <c r="H860" s="476"/>
      <c r="I860" s="476"/>
      <c r="J860" s="476"/>
      <c r="K860" s="477"/>
    </row>
    <row r="861" spans="1:11" ht="5.0999999999999996" customHeight="1">
      <c r="A861" s="391"/>
      <c r="B861" s="351"/>
      <c r="C861" s="351"/>
      <c r="D861" s="342"/>
      <c r="E861" s="343"/>
      <c r="F861" s="344"/>
      <c r="G861" s="342"/>
      <c r="H861" s="345"/>
      <c r="I861" s="342"/>
      <c r="J861" s="345"/>
      <c r="K861" s="321"/>
    </row>
    <row r="862" spans="1:11">
      <c r="A862" s="391"/>
      <c r="B862" s="351" t="s">
        <v>530</v>
      </c>
      <c r="C862" s="351" t="s">
        <v>634</v>
      </c>
      <c r="D862" s="342">
        <v>2017</v>
      </c>
      <c r="E862" s="343" t="s">
        <v>257</v>
      </c>
      <c r="F862" s="344">
        <v>50000000</v>
      </c>
      <c r="G862" s="342"/>
      <c r="H862" s="334">
        <v>0</v>
      </c>
      <c r="I862" s="342"/>
      <c r="J862" s="334">
        <v>0</v>
      </c>
      <c r="K862" s="478" t="s">
        <v>1117</v>
      </c>
    </row>
    <row r="863" spans="1:11">
      <c r="A863" s="391"/>
      <c r="B863" s="351"/>
      <c r="C863" s="351"/>
      <c r="D863" s="342">
        <v>2023</v>
      </c>
      <c r="E863" s="343" t="s">
        <v>849</v>
      </c>
      <c r="F863" s="344">
        <v>5000000</v>
      </c>
      <c r="G863" s="342"/>
      <c r="H863" s="334">
        <v>0</v>
      </c>
      <c r="I863" s="342"/>
      <c r="J863" s="334">
        <v>0</v>
      </c>
      <c r="K863" s="478"/>
    </row>
    <row r="864" spans="1:11">
      <c r="A864" s="391"/>
      <c r="B864" s="351"/>
      <c r="C864" s="351"/>
      <c r="D864" s="342"/>
      <c r="E864" s="343"/>
      <c r="F864" s="334">
        <v>0</v>
      </c>
      <c r="G864" s="342"/>
      <c r="H864" s="334">
        <v>0</v>
      </c>
      <c r="I864" s="342"/>
      <c r="J864" s="334">
        <v>0</v>
      </c>
      <c r="K864" s="478"/>
    </row>
    <row r="865" spans="1:11">
      <c r="A865" s="391"/>
      <c r="B865" s="351"/>
      <c r="C865" s="351"/>
      <c r="D865" s="342"/>
      <c r="E865" s="343"/>
      <c r="F865" s="334">
        <v>0</v>
      </c>
      <c r="G865" s="342"/>
      <c r="H865" s="334">
        <v>0</v>
      </c>
      <c r="I865" s="342"/>
      <c r="J865" s="334">
        <v>0</v>
      </c>
      <c r="K865" s="321"/>
    </row>
    <row r="866" spans="1:11" ht="17.25">
      <c r="A866" s="391"/>
      <c r="B866" s="351"/>
      <c r="C866" s="351"/>
      <c r="D866" s="342"/>
      <c r="E866" s="343"/>
      <c r="F866" s="336">
        <v>0</v>
      </c>
      <c r="G866" s="342"/>
      <c r="H866" s="336">
        <v>0</v>
      </c>
      <c r="I866" s="342"/>
      <c r="J866" s="336">
        <v>0</v>
      </c>
      <c r="K866" s="321"/>
    </row>
    <row r="867" spans="1:11">
      <c r="A867" s="391"/>
      <c r="B867" s="351"/>
      <c r="C867" s="351"/>
      <c r="D867" s="342"/>
      <c r="E867" s="343"/>
      <c r="F867" s="334">
        <f>SUM(F862:F866)</f>
        <v>55000000</v>
      </c>
      <c r="G867" s="342"/>
      <c r="H867" s="334">
        <f>SUM(H862:H866)</f>
        <v>0</v>
      </c>
      <c r="I867" s="342"/>
      <c r="J867" s="334">
        <f>SUM(J862:J866)</f>
        <v>0</v>
      </c>
      <c r="K867" s="321"/>
    </row>
    <row r="868" spans="1:11">
      <c r="A868" s="391"/>
      <c r="B868" s="353"/>
      <c r="C868" s="353"/>
      <c r="D868" s="347"/>
      <c r="E868" s="348"/>
      <c r="F868" s="349"/>
      <c r="G868" s="347"/>
      <c r="H868" s="350"/>
      <c r="I868" s="347"/>
      <c r="J868" s="350"/>
      <c r="K868" s="323"/>
    </row>
    <row r="869" spans="1:11" ht="5.0999999999999996" customHeight="1">
      <c r="A869" s="391"/>
      <c r="B869" s="351"/>
      <c r="C869" s="351"/>
      <c r="D869" s="342"/>
      <c r="E869" s="343"/>
      <c r="F869" s="344"/>
      <c r="G869" s="342"/>
      <c r="H869" s="345"/>
      <c r="I869" s="342"/>
      <c r="J869" s="345"/>
      <c r="K869" s="321"/>
    </row>
    <row r="870" spans="1:11">
      <c r="A870" s="391"/>
      <c r="B870" s="351" t="s">
        <v>491</v>
      </c>
      <c r="C870" s="351" t="s">
        <v>635</v>
      </c>
      <c r="D870" s="342">
        <v>2018</v>
      </c>
      <c r="E870" s="343" t="s">
        <v>257</v>
      </c>
      <c r="F870" s="344">
        <v>93000000</v>
      </c>
      <c r="G870" s="342"/>
      <c r="H870" s="334">
        <v>0</v>
      </c>
      <c r="I870" s="342"/>
      <c r="J870" s="334">
        <v>0</v>
      </c>
      <c r="K870" s="478" t="s">
        <v>1117</v>
      </c>
    </row>
    <row r="871" spans="1:11">
      <c r="A871" s="391"/>
      <c r="B871" s="351"/>
      <c r="C871" s="351"/>
      <c r="D871" s="342"/>
      <c r="E871" s="343"/>
      <c r="F871" s="334">
        <v>0</v>
      </c>
      <c r="G871" s="342"/>
      <c r="H871" s="334">
        <v>0</v>
      </c>
      <c r="I871" s="342"/>
      <c r="J871" s="334">
        <v>0</v>
      </c>
      <c r="K871" s="478"/>
    </row>
    <row r="872" spans="1:11">
      <c r="A872" s="391"/>
      <c r="B872" s="351"/>
      <c r="C872" s="351"/>
      <c r="D872" s="342"/>
      <c r="E872" s="343"/>
      <c r="F872" s="334">
        <v>0</v>
      </c>
      <c r="G872" s="342"/>
      <c r="H872" s="334">
        <v>0</v>
      </c>
      <c r="I872" s="342"/>
      <c r="J872" s="334">
        <v>0</v>
      </c>
      <c r="K872" s="478"/>
    </row>
    <row r="873" spans="1:11">
      <c r="A873" s="391"/>
      <c r="B873" s="351"/>
      <c r="C873" s="351"/>
      <c r="D873" s="342"/>
      <c r="E873" s="343"/>
      <c r="F873" s="334">
        <v>0</v>
      </c>
      <c r="G873" s="342"/>
      <c r="H873" s="334">
        <v>0</v>
      </c>
      <c r="I873" s="342"/>
      <c r="J873" s="334">
        <v>0</v>
      </c>
      <c r="K873" s="321"/>
    </row>
    <row r="874" spans="1:11" ht="17.25">
      <c r="A874" s="391"/>
      <c r="B874" s="351"/>
      <c r="C874" s="351"/>
      <c r="D874" s="342"/>
      <c r="E874" s="343"/>
      <c r="F874" s="336">
        <v>0</v>
      </c>
      <c r="G874" s="342"/>
      <c r="H874" s="336">
        <v>0</v>
      </c>
      <c r="I874" s="342"/>
      <c r="J874" s="336">
        <v>0</v>
      </c>
      <c r="K874" s="321"/>
    </row>
    <row r="875" spans="1:11">
      <c r="A875" s="391"/>
      <c r="B875" s="351"/>
      <c r="C875" s="351"/>
      <c r="D875" s="342"/>
      <c r="E875" s="343"/>
      <c r="F875" s="334">
        <f>SUM(F870:F874)</f>
        <v>93000000</v>
      </c>
      <c r="G875" s="342"/>
      <c r="H875" s="334">
        <f>SUM(H870:H874)</f>
        <v>0</v>
      </c>
      <c r="I875" s="342"/>
      <c r="J875" s="334">
        <f>SUM(J870:J874)</f>
        <v>0</v>
      </c>
      <c r="K875" s="321"/>
    </row>
    <row r="876" spans="1:11">
      <c r="A876" s="391"/>
      <c r="B876" s="353"/>
      <c r="C876" s="353"/>
      <c r="D876" s="347"/>
      <c r="E876" s="348"/>
      <c r="F876" s="349"/>
      <c r="G876" s="347"/>
      <c r="H876" s="350"/>
      <c r="I876" s="347"/>
      <c r="J876" s="350"/>
      <c r="K876" s="323"/>
    </row>
    <row r="877" spans="1:11" ht="5.0999999999999996" customHeight="1">
      <c r="A877" s="391"/>
      <c r="B877" s="351"/>
      <c r="C877" s="351"/>
      <c r="D877" s="342"/>
      <c r="E877" s="343"/>
      <c r="F877" s="344"/>
      <c r="G877" s="342"/>
      <c r="H877" s="345"/>
      <c r="I877" s="342"/>
      <c r="J877" s="345"/>
      <c r="K877" s="321"/>
    </row>
    <row r="878" spans="1:11" ht="17.25">
      <c r="A878" s="391"/>
      <c r="B878" s="351" t="s">
        <v>493</v>
      </c>
      <c r="C878" s="351" t="s">
        <v>539</v>
      </c>
      <c r="D878" s="342" t="s">
        <v>691</v>
      </c>
      <c r="E878" s="343" t="s">
        <v>691</v>
      </c>
      <c r="F878" s="372">
        <v>0</v>
      </c>
      <c r="G878" s="398"/>
      <c r="H878" s="346">
        <v>0</v>
      </c>
      <c r="I878" s="398"/>
      <c r="J878" s="346">
        <v>0</v>
      </c>
      <c r="K878" s="478" t="s">
        <v>1115</v>
      </c>
    </row>
    <row r="879" spans="1:11">
      <c r="A879" s="391"/>
      <c r="B879" s="351"/>
      <c r="C879" s="351"/>
      <c r="D879" s="342"/>
      <c r="E879" s="343"/>
      <c r="F879" s="344">
        <f>F878</f>
        <v>0</v>
      </c>
      <c r="G879" s="342"/>
      <c r="H879" s="345">
        <f>H878</f>
        <v>0</v>
      </c>
      <c r="I879" s="342"/>
      <c r="J879" s="345">
        <f>J878</f>
        <v>0</v>
      </c>
      <c r="K879" s="478"/>
    </row>
    <row r="880" spans="1:11">
      <c r="A880" s="391"/>
      <c r="B880" s="351"/>
      <c r="C880" s="351"/>
      <c r="D880" s="342"/>
      <c r="E880" s="343"/>
      <c r="F880" s="344"/>
      <c r="G880" s="342"/>
      <c r="H880" s="345"/>
      <c r="I880" s="342"/>
      <c r="J880" s="345"/>
      <c r="K880" s="478"/>
    </row>
    <row r="881" spans="1:11">
      <c r="A881" s="391"/>
      <c r="B881" s="353"/>
      <c r="C881" s="353"/>
      <c r="D881" s="347"/>
      <c r="E881" s="348"/>
      <c r="F881" s="349"/>
      <c r="G881" s="347"/>
      <c r="H881" s="350"/>
      <c r="I881" s="347"/>
      <c r="J881" s="350"/>
      <c r="K881" s="323"/>
    </row>
    <row r="882" spans="1:11" ht="5.0999999999999996" customHeight="1">
      <c r="A882" s="391"/>
      <c r="B882" s="351"/>
      <c r="C882" s="351"/>
      <c r="D882" s="342"/>
      <c r="E882" s="343"/>
      <c r="F882" s="344"/>
      <c r="G882" s="342"/>
      <c r="H882" s="345"/>
      <c r="I882" s="342"/>
      <c r="J882" s="345"/>
      <c r="K882" s="321"/>
    </row>
    <row r="883" spans="1:11">
      <c r="A883" s="391"/>
      <c r="B883" s="351" t="s">
        <v>531</v>
      </c>
      <c r="C883" s="351" t="s">
        <v>623</v>
      </c>
      <c r="D883" s="342">
        <v>2017</v>
      </c>
      <c r="E883" s="343" t="s">
        <v>257</v>
      </c>
      <c r="F883" s="344">
        <v>30000000</v>
      </c>
      <c r="G883" s="342"/>
      <c r="H883" s="334">
        <v>0</v>
      </c>
      <c r="I883" s="342">
        <v>2017</v>
      </c>
      <c r="J883" s="345">
        <v>1700000</v>
      </c>
      <c r="K883" s="321"/>
    </row>
    <row r="884" spans="1:11">
      <c r="A884" s="391"/>
      <c r="B884" s="351"/>
      <c r="C884" s="351"/>
      <c r="D884" s="342">
        <v>2018</v>
      </c>
      <c r="E884" s="343" t="s">
        <v>257</v>
      </c>
      <c r="F884" s="344">
        <v>100000000</v>
      </c>
      <c r="G884" s="342"/>
      <c r="H884" s="334">
        <v>0</v>
      </c>
      <c r="I884" s="342">
        <v>2018</v>
      </c>
      <c r="J884" s="345">
        <v>3900000</v>
      </c>
      <c r="K884" s="321"/>
    </row>
    <row r="885" spans="1:11">
      <c r="A885" s="391"/>
      <c r="B885" s="351"/>
      <c r="C885" s="351"/>
      <c r="D885" s="342">
        <v>2025</v>
      </c>
      <c r="E885" s="343" t="s">
        <v>854</v>
      </c>
      <c r="F885" s="344">
        <v>166471400</v>
      </c>
      <c r="G885" s="342"/>
      <c r="H885" s="334">
        <v>0</v>
      </c>
      <c r="I885" s="342">
        <v>2019</v>
      </c>
      <c r="J885" s="345">
        <v>5200000</v>
      </c>
      <c r="K885" s="321"/>
    </row>
    <row r="886" spans="1:11">
      <c r="A886" s="391"/>
      <c r="B886" s="351"/>
      <c r="C886" s="351"/>
      <c r="D886" s="342"/>
      <c r="E886" s="343"/>
      <c r="F886" s="334">
        <v>0</v>
      </c>
      <c r="G886" s="342"/>
      <c r="H886" s="334">
        <v>0</v>
      </c>
      <c r="I886" s="563">
        <v>2021</v>
      </c>
      <c r="J886" s="564">
        <v>4369144</v>
      </c>
      <c r="K886" s="321"/>
    </row>
    <row r="887" spans="1:11">
      <c r="A887" s="391"/>
      <c r="B887" s="351"/>
      <c r="C887" s="351"/>
      <c r="D887" s="342"/>
      <c r="E887" s="343"/>
      <c r="F887" s="334">
        <v>0</v>
      </c>
      <c r="G887" s="342"/>
      <c r="H887" s="334">
        <v>0</v>
      </c>
      <c r="I887" s="569">
        <v>2022</v>
      </c>
      <c r="J887" s="570">
        <v>4500000</v>
      </c>
      <c r="K887" s="321"/>
    </row>
    <row r="888" spans="1:11">
      <c r="A888" s="391"/>
      <c r="B888" s="351"/>
      <c r="C888" s="351"/>
      <c r="D888" s="342"/>
      <c r="E888" s="343"/>
      <c r="F888" s="334">
        <v>0</v>
      </c>
      <c r="G888" s="342"/>
      <c r="H888" s="334">
        <v>0</v>
      </c>
      <c r="I888" s="574">
        <v>2023</v>
      </c>
      <c r="J888" s="575">
        <v>3000000</v>
      </c>
      <c r="K888" s="321"/>
    </row>
    <row r="889" spans="1:11" ht="17.25">
      <c r="A889" s="391"/>
      <c r="B889" s="351"/>
      <c r="C889" s="351"/>
      <c r="D889" s="342"/>
      <c r="E889" s="343"/>
      <c r="F889" s="346">
        <v>0</v>
      </c>
      <c r="G889" s="342"/>
      <c r="H889" s="346">
        <v>0</v>
      </c>
      <c r="I889" s="342"/>
      <c r="J889" s="346">
        <v>0</v>
      </c>
      <c r="K889" s="321"/>
    </row>
    <row r="890" spans="1:11">
      <c r="A890" s="391"/>
      <c r="B890" s="351"/>
      <c r="C890" s="351"/>
      <c r="D890" s="342"/>
      <c r="E890" s="343"/>
      <c r="F890" s="345">
        <f>SUM(F883:F889)</f>
        <v>296471400</v>
      </c>
      <c r="G890" s="342"/>
      <c r="H890" s="345">
        <f>SUM(H883:H889)</f>
        <v>0</v>
      </c>
      <c r="I890" s="342"/>
      <c r="J890" s="345">
        <f>SUM(J883:J889)</f>
        <v>22669144</v>
      </c>
      <c r="K890" s="321"/>
    </row>
    <row r="891" spans="1:11">
      <c r="A891" s="391"/>
      <c r="B891" s="353"/>
      <c r="C891" s="353"/>
      <c r="D891" s="347"/>
      <c r="E891" s="348"/>
      <c r="F891" s="349"/>
      <c r="G891" s="347"/>
      <c r="H891" s="350"/>
      <c r="I891" s="347"/>
      <c r="J891" s="350"/>
      <c r="K891" s="323"/>
    </row>
    <row r="892" spans="1:11" ht="5.0999999999999996" customHeight="1">
      <c r="A892" s="391"/>
      <c r="B892" s="351"/>
      <c r="C892" s="351"/>
      <c r="D892" s="342"/>
      <c r="E892" s="343"/>
      <c r="F892" s="344"/>
      <c r="G892" s="342"/>
      <c r="H892" s="345"/>
      <c r="I892" s="342"/>
      <c r="J892" s="345"/>
      <c r="K892" s="321"/>
    </row>
    <row r="893" spans="1:11">
      <c r="A893" s="391"/>
      <c r="B893" s="351" t="s">
        <v>497</v>
      </c>
      <c r="C893" s="351" t="s">
        <v>636</v>
      </c>
      <c r="D893" s="342">
        <v>2017</v>
      </c>
      <c r="E893" s="343" t="s">
        <v>257</v>
      </c>
      <c r="F893" s="344">
        <v>73933500</v>
      </c>
      <c r="G893" s="342"/>
      <c r="H893" s="334">
        <v>0</v>
      </c>
      <c r="I893" s="342">
        <v>2017</v>
      </c>
      <c r="J893" s="345">
        <v>200000</v>
      </c>
      <c r="K893" s="478" t="s">
        <v>1117</v>
      </c>
    </row>
    <row r="894" spans="1:11">
      <c r="A894" s="391"/>
      <c r="B894" s="351"/>
      <c r="C894" s="351"/>
      <c r="D894" s="342">
        <v>2018</v>
      </c>
      <c r="E894" s="343" t="s">
        <v>257</v>
      </c>
      <c r="F894" s="344">
        <v>110000000</v>
      </c>
      <c r="G894" s="342"/>
      <c r="H894" s="334">
        <v>0</v>
      </c>
      <c r="I894" s="342">
        <v>2020</v>
      </c>
      <c r="J894" s="345">
        <v>4107528</v>
      </c>
      <c r="K894" s="478"/>
    </row>
    <row r="895" spans="1:11">
      <c r="A895" s="391"/>
      <c r="B895" s="351"/>
      <c r="C895" s="351"/>
      <c r="D895" s="342"/>
      <c r="E895" s="343"/>
      <c r="F895" s="334">
        <v>0</v>
      </c>
      <c r="G895" s="342"/>
      <c r="H895" s="334">
        <v>0</v>
      </c>
      <c r="I895" s="569">
        <v>2022</v>
      </c>
      <c r="J895" s="570">
        <v>807600</v>
      </c>
      <c r="K895" s="478"/>
    </row>
    <row r="896" spans="1:11">
      <c r="A896" s="391"/>
      <c r="B896" s="351"/>
      <c r="C896" s="351"/>
      <c r="D896" s="342"/>
      <c r="E896" s="343"/>
      <c r="F896" s="334">
        <v>0</v>
      </c>
      <c r="G896" s="342"/>
      <c r="H896" s="334">
        <v>0</v>
      </c>
      <c r="I896" s="574">
        <v>2023</v>
      </c>
      <c r="J896" s="575">
        <v>467600</v>
      </c>
      <c r="K896" s="321"/>
    </row>
    <row r="897" spans="1:11">
      <c r="A897" s="391"/>
      <c r="B897" s="351"/>
      <c r="C897" s="351"/>
      <c r="D897" s="342"/>
      <c r="E897" s="343"/>
      <c r="F897" s="334">
        <v>0</v>
      </c>
      <c r="G897" s="342"/>
      <c r="H897" s="334">
        <v>0</v>
      </c>
      <c r="I897" s="342"/>
      <c r="J897" s="315">
        <v>0</v>
      </c>
      <c r="K897" s="321"/>
    </row>
    <row r="898" spans="1:11">
      <c r="A898" s="391"/>
      <c r="B898" s="351"/>
      <c r="C898" s="351"/>
      <c r="D898" s="342"/>
      <c r="E898" s="343"/>
      <c r="F898" s="334">
        <v>0</v>
      </c>
      <c r="G898" s="342"/>
      <c r="H898" s="334">
        <v>0</v>
      </c>
      <c r="I898" s="342"/>
      <c r="J898" s="315">
        <v>0</v>
      </c>
      <c r="K898" s="321"/>
    </row>
    <row r="899" spans="1:11" ht="17.25">
      <c r="A899" s="391"/>
      <c r="B899" s="351"/>
      <c r="C899" s="351"/>
      <c r="D899" s="342"/>
      <c r="E899" s="343"/>
      <c r="F899" s="336">
        <v>0</v>
      </c>
      <c r="G899" s="342"/>
      <c r="H899" s="336">
        <v>0</v>
      </c>
      <c r="I899" s="342"/>
      <c r="J899" s="336">
        <v>0</v>
      </c>
      <c r="K899" s="321"/>
    </row>
    <row r="900" spans="1:11">
      <c r="A900" s="391"/>
      <c r="B900" s="351"/>
      <c r="C900" s="351"/>
      <c r="D900" s="342"/>
      <c r="E900" s="343"/>
      <c r="F900" s="334">
        <f>SUM(F893:F899)</f>
        <v>183933500</v>
      </c>
      <c r="G900" s="342"/>
      <c r="H900" s="334">
        <f>SUM(H893:H899)</f>
        <v>0</v>
      </c>
      <c r="I900" s="342"/>
      <c r="J900" s="334">
        <f>SUM(J893:J899)</f>
        <v>5582728</v>
      </c>
      <c r="K900" s="321"/>
    </row>
    <row r="901" spans="1:11">
      <c r="A901" s="391"/>
      <c r="B901" s="353"/>
      <c r="C901" s="353"/>
      <c r="D901" s="347"/>
      <c r="E901" s="348"/>
      <c r="F901" s="349"/>
      <c r="G901" s="347"/>
      <c r="H901" s="350"/>
      <c r="I901" s="347"/>
      <c r="J901" s="350"/>
      <c r="K901" s="323"/>
    </row>
    <row r="902" spans="1:11" ht="20.100000000000001" customHeight="1">
      <c r="A902" s="373"/>
      <c r="B902" s="475" t="s">
        <v>1111</v>
      </c>
      <c r="C902" s="476"/>
      <c r="D902" s="476"/>
      <c r="E902" s="476"/>
      <c r="F902" s="476"/>
      <c r="G902" s="476"/>
      <c r="H902" s="476"/>
      <c r="I902" s="476"/>
      <c r="J902" s="476"/>
      <c r="K902" s="477"/>
    </row>
    <row r="903" spans="1:11" ht="5.0999999999999996" customHeight="1">
      <c r="A903" s="391"/>
      <c r="B903" s="351"/>
      <c r="C903" s="351"/>
      <c r="D903" s="342"/>
      <c r="E903" s="343"/>
      <c r="F903" s="344"/>
      <c r="G903" s="342"/>
      <c r="H903" s="345"/>
      <c r="I903" s="342"/>
      <c r="J903" s="345"/>
      <c r="K903" s="321"/>
    </row>
    <row r="904" spans="1:11">
      <c r="A904" s="391"/>
      <c r="B904" s="351" t="s">
        <v>499</v>
      </c>
      <c r="C904" s="351" t="s">
        <v>637</v>
      </c>
      <c r="D904" s="342">
        <v>2016</v>
      </c>
      <c r="E904" s="343" t="s">
        <v>257</v>
      </c>
      <c r="F904" s="344">
        <v>68000000</v>
      </c>
      <c r="G904" s="342"/>
      <c r="H904" s="334">
        <v>0</v>
      </c>
      <c r="I904" s="342"/>
      <c r="J904" s="334">
        <v>0</v>
      </c>
      <c r="K904" s="321"/>
    </row>
    <row r="905" spans="1:11">
      <c r="A905" s="391"/>
      <c r="B905" s="351"/>
      <c r="C905" s="351"/>
      <c r="D905" s="342">
        <v>2017</v>
      </c>
      <c r="E905" s="343" t="s">
        <v>257</v>
      </c>
      <c r="F905" s="344">
        <v>132764233</v>
      </c>
      <c r="G905" s="342"/>
      <c r="H905" s="334">
        <v>0</v>
      </c>
      <c r="I905" s="342"/>
      <c r="J905" s="334">
        <v>0</v>
      </c>
      <c r="K905" s="321"/>
    </row>
    <row r="906" spans="1:11">
      <c r="A906" s="391"/>
      <c r="B906" s="351"/>
      <c r="C906" s="351"/>
      <c r="D906" s="342">
        <v>2023</v>
      </c>
      <c r="E906" s="343" t="s">
        <v>860</v>
      </c>
      <c r="F906" s="344">
        <v>5000000</v>
      </c>
      <c r="G906" s="342"/>
      <c r="H906" s="334">
        <v>0</v>
      </c>
      <c r="I906" s="342"/>
      <c r="J906" s="334">
        <v>0</v>
      </c>
      <c r="K906" s="321"/>
    </row>
    <row r="907" spans="1:11">
      <c r="A907" s="391"/>
      <c r="B907" s="351"/>
      <c r="C907" s="351"/>
      <c r="D907" s="342">
        <v>2025</v>
      </c>
      <c r="E907" s="343" t="s">
        <v>854</v>
      </c>
      <c r="F907" s="344">
        <v>156000000</v>
      </c>
      <c r="G907" s="342"/>
      <c r="H907" s="334">
        <v>0</v>
      </c>
      <c r="I907" s="342"/>
      <c r="J907" s="334">
        <v>0</v>
      </c>
      <c r="K907" s="321"/>
    </row>
    <row r="908" spans="1:11" ht="17.25">
      <c r="A908" s="391"/>
      <c r="B908" s="351"/>
      <c r="C908" s="351"/>
      <c r="D908" s="342"/>
      <c r="E908" s="343"/>
      <c r="F908" s="336">
        <v>0</v>
      </c>
      <c r="G908" s="342"/>
      <c r="H908" s="336">
        <v>0</v>
      </c>
      <c r="I908" s="342"/>
      <c r="J908" s="336">
        <v>0</v>
      </c>
      <c r="K908" s="321"/>
    </row>
    <row r="909" spans="1:11">
      <c r="A909" s="391"/>
      <c r="B909" s="351"/>
      <c r="C909" s="351"/>
      <c r="D909" s="342"/>
      <c r="E909" s="343"/>
      <c r="F909" s="334">
        <f>SUM(F904:F908)</f>
        <v>361764233</v>
      </c>
      <c r="G909" s="342"/>
      <c r="H909" s="334">
        <f>SUM(H904:H908)</f>
        <v>0</v>
      </c>
      <c r="I909" s="342"/>
      <c r="J909" s="334">
        <f>SUM(J904:J908)</f>
        <v>0</v>
      </c>
      <c r="K909" s="321"/>
    </row>
    <row r="910" spans="1:11">
      <c r="A910" s="391"/>
      <c r="B910" s="353"/>
      <c r="C910" s="353"/>
      <c r="D910" s="347"/>
      <c r="E910" s="348"/>
      <c r="F910" s="349"/>
      <c r="G910" s="347"/>
      <c r="H910" s="350"/>
      <c r="I910" s="347"/>
      <c r="J910" s="350"/>
      <c r="K910" s="323"/>
    </row>
    <row r="911" spans="1:11" ht="5.0999999999999996" customHeight="1">
      <c r="A911" s="391"/>
      <c r="B911" s="351"/>
      <c r="C911" s="351"/>
      <c r="D911" s="342"/>
      <c r="E911" s="343"/>
      <c r="F911" s="344"/>
      <c r="G911" s="342"/>
      <c r="H911" s="345"/>
      <c r="I911" s="342"/>
      <c r="J911" s="345"/>
      <c r="K911" s="321"/>
    </row>
    <row r="912" spans="1:11">
      <c r="A912" s="391"/>
      <c r="B912" s="351" t="s">
        <v>501</v>
      </c>
      <c r="C912" s="351" t="s">
        <v>638</v>
      </c>
      <c r="D912" s="342">
        <v>2017</v>
      </c>
      <c r="E912" s="343" t="s">
        <v>257</v>
      </c>
      <c r="F912" s="344">
        <v>50000000</v>
      </c>
      <c r="G912" s="342"/>
      <c r="H912" s="334">
        <v>0</v>
      </c>
      <c r="I912" s="342"/>
      <c r="J912" s="334">
        <v>0</v>
      </c>
      <c r="K912" s="321"/>
    </row>
    <row r="913" spans="1:11">
      <c r="A913" s="391"/>
      <c r="B913" s="351"/>
      <c r="C913" s="351"/>
      <c r="D913" s="342">
        <v>2018</v>
      </c>
      <c r="E913" s="343" t="s">
        <v>257</v>
      </c>
      <c r="F913" s="344">
        <v>50000000</v>
      </c>
      <c r="G913" s="342"/>
      <c r="H913" s="334">
        <v>0</v>
      </c>
      <c r="I913" s="342"/>
      <c r="J913" s="334">
        <v>0</v>
      </c>
      <c r="K913" s="321"/>
    </row>
    <row r="914" spans="1:11">
      <c r="A914" s="391"/>
      <c r="B914" s="351"/>
      <c r="C914" s="351"/>
      <c r="D914" s="342">
        <v>2023</v>
      </c>
      <c r="E914" s="343" t="s">
        <v>860</v>
      </c>
      <c r="F914" s="344">
        <v>5000000</v>
      </c>
      <c r="G914" s="342"/>
      <c r="H914" s="334">
        <v>0</v>
      </c>
      <c r="I914" s="342"/>
      <c r="J914" s="334">
        <v>0</v>
      </c>
      <c r="K914" s="321"/>
    </row>
    <row r="915" spans="1:11">
      <c r="A915" s="391"/>
      <c r="B915" s="351"/>
      <c r="C915" s="351"/>
      <c r="D915" s="342">
        <v>2025</v>
      </c>
      <c r="E915" s="343" t="s">
        <v>854</v>
      </c>
      <c r="F915" s="344">
        <v>160000000</v>
      </c>
      <c r="G915" s="342"/>
      <c r="H915" s="334">
        <v>0</v>
      </c>
      <c r="I915" s="342"/>
      <c r="J915" s="334">
        <v>0</v>
      </c>
      <c r="K915" s="321"/>
    </row>
    <row r="916" spans="1:11" ht="17.25">
      <c r="A916" s="391"/>
      <c r="B916" s="351"/>
      <c r="C916" s="351"/>
      <c r="D916" s="342"/>
      <c r="E916" s="343"/>
      <c r="F916" s="336">
        <v>0</v>
      </c>
      <c r="G916" s="342"/>
      <c r="H916" s="336">
        <v>0</v>
      </c>
      <c r="I916" s="342"/>
      <c r="J916" s="336">
        <v>0</v>
      </c>
      <c r="K916" s="321"/>
    </row>
    <row r="917" spans="1:11">
      <c r="A917" s="391"/>
      <c r="B917" s="351"/>
      <c r="C917" s="351"/>
      <c r="D917" s="342"/>
      <c r="E917" s="343"/>
      <c r="F917" s="334">
        <f>SUM(F912:F916)</f>
        <v>265000000</v>
      </c>
      <c r="G917" s="342"/>
      <c r="H917" s="334">
        <f>SUM(H912:H916)</f>
        <v>0</v>
      </c>
      <c r="I917" s="342"/>
      <c r="J917" s="334">
        <f>SUM(J912:J916)</f>
        <v>0</v>
      </c>
      <c r="K917" s="321"/>
    </row>
    <row r="918" spans="1:11">
      <c r="A918" s="391"/>
      <c r="B918" s="353"/>
      <c r="C918" s="353"/>
      <c r="D918" s="347"/>
      <c r="E918" s="348"/>
      <c r="F918" s="349"/>
      <c r="G918" s="347"/>
      <c r="H918" s="350"/>
      <c r="I918" s="347"/>
      <c r="J918" s="350"/>
      <c r="K918" s="323"/>
    </row>
  </sheetData>
  <mergeCells count="75">
    <mergeCell ref="B2:K3"/>
    <mergeCell ref="K207:K209"/>
    <mergeCell ref="K182:K184"/>
    <mergeCell ref="K157:K159"/>
    <mergeCell ref="D5:F5"/>
    <mergeCell ref="G5:H5"/>
    <mergeCell ref="I5:J5"/>
    <mergeCell ref="K5:K6"/>
    <mergeCell ref="C5:C6"/>
    <mergeCell ref="B5:B6"/>
    <mergeCell ref="B7:K7"/>
    <mergeCell ref="B47:K47"/>
    <mergeCell ref="B93:K93"/>
    <mergeCell ref="B138:K138"/>
    <mergeCell ref="B155:K155"/>
    <mergeCell ref="B180:K180"/>
    <mergeCell ref="B598:K598"/>
    <mergeCell ref="B701:K701"/>
    <mergeCell ref="B794:K794"/>
    <mergeCell ref="B350:K350"/>
    <mergeCell ref="K360:K362"/>
    <mergeCell ref="K385:K388"/>
    <mergeCell ref="K352:K355"/>
    <mergeCell ref="K468:K470"/>
    <mergeCell ref="B435:K435"/>
    <mergeCell ref="K461:K463"/>
    <mergeCell ref="K482:K483"/>
    <mergeCell ref="K87:K90"/>
    <mergeCell ref="K25:K28"/>
    <mergeCell ref="K394:K397"/>
    <mergeCell ref="K402:K408"/>
    <mergeCell ref="B392:K392"/>
    <mergeCell ref="B341:K341"/>
    <mergeCell ref="B189:K189"/>
    <mergeCell ref="B223:K223"/>
    <mergeCell ref="K293:K295"/>
    <mergeCell ref="B266:K266"/>
    <mergeCell ref="K318:K320"/>
    <mergeCell ref="B291:K291"/>
    <mergeCell ref="B308:K308"/>
    <mergeCell ref="K200:K203"/>
    <mergeCell ref="K498:K501"/>
    <mergeCell ref="B522:K522"/>
    <mergeCell ref="B565:K565"/>
    <mergeCell ref="K575:K577"/>
    <mergeCell ref="K95:K98"/>
    <mergeCell ref="B480:K480"/>
    <mergeCell ref="K625:K631"/>
    <mergeCell ref="B649:K649"/>
    <mergeCell ref="K634:K636"/>
    <mergeCell ref="K642:K645"/>
    <mergeCell ref="B607:K607"/>
    <mergeCell ref="K609:K612"/>
    <mergeCell ref="K617:K619"/>
    <mergeCell ref="K677:K680"/>
    <mergeCell ref="K685:K688"/>
    <mergeCell ref="B692:K692"/>
    <mergeCell ref="K711:K713"/>
    <mergeCell ref="K719:K721"/>
    <mergeCell ref="B734:K734"/>
    <mergeCell ref="K745:K747"/>
    <mergeCell ref="K750:K752"/>
    <mergeCell ref="B778:K778"/>
    <mergeCell ref="K787:K789"/>
    <mergeCell ref="K796:K798"/>
    <mergeCell ref="B819:K819"/>
    <mergeCell ref="K821:K823"/>
    <mergeCell ref="K841:K843"/>
    <mergeCell ref="K851:K853"/>
    <mergeCell ref="B902:K902"/>
    <mergeCell ref="B860:K860"/>
    <mergeCell ref="K862:K864"/>
    <mergeCell ref="K870:K872"/>
    <mergeCell ref="K878:K880"/>
    <mergeCell ref="K893:K895"/>
  </mergeCells>
  <printOptions horizontalCentered="1"/>
  <pageMargins left="0.19685039370078741" right="0.19685039370078741" top="0.39370078740157483" bottom="0.19685039370078741" header="0.31496062992125984" footer="0.31496062992125984"/>
  <pageSetup paperSize="10000" scale="85" fitToWidth="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K407"/>
  <sheetViews>
    <sheetView topLeftCell="C213" zoomScale="150" zoomScaleNormal="150" zoomScaleSheetLayoutView="100" workbookViewId="0">
      <selection activeCell="H224" sqref="H224:H225"/>
    </sheetView>
  </sheetViews>
  <sheetFormatPr defaultColWidth="9.140625" defaultRowHeight="15"/>
  <cols>
    <col min="1" max="1" width="1.7109375" style="227" customWidth="1"/>
    <col min="2" max="2" width="15.5703125" style="227" customWidth="1"/>
    <col min="3" max="3" width="19.5703125" style="227" bestFit="1" customWidth="1"/>
    <col min="4" max="4" width="31.42578125" style="227" hidden="1" customWidth="1"/>
    <col min="5" max="5" width="33.42578125" style="229" bestFit="1" customWidth="1"/>
    <col min="6" max="6" width="25.7109375" style="229" customWidth="1"/>
    <col min="7" max="7" width="6.5703125" style="228" customWidth="1"/>
    <col min="8" max="8" width="15.5703125" style="230" customWidth="1"/>
    <col min="9" max="9" width="6.5703125" style="228" customWidth="1"/>
    <col min="10" max="10" width="12.5703125" style="231" customWidth="1"/>
    <col min="11" max="11" width="25.5703125" style="229" customWidth="1"/>
    <col min="12" max="12" width="1.7109375" style="227" customWidth="1"/>
    <col min="13" max="16384" width="9.140625" style="227"/>
  </cols>
  <sheetData>
    <row r="1" spans="2:11" ht="30" customHeight="1">
      <c r="B1" s="232" t="s">
        <v>218</v>
      </c>
      <c r="C1" s="232" t="s">
        <v>219</v>
      </c>
      <c r="D1" s="232" t="s">
        <v>220</v>
      </c>
      <c r="E1" s="233" t="s">
        <v>221</v>
      </c>
      <c r="F1" s="233" t="s">
        <v>869</v>
      </c>
      <c r="G1" s="234" t="s">
        <v>762</v>
      </c>
      <c r="H1" s="235" t="s">
        <v>870</v>
      </c>
      <c r="I1" s="234" t="s">
        <v>762</v>
      </c>
      <c r="J1" s="235" t="s">
        <v>871</v>
      </c>
      <c r="K1" s="233" t="s">
        <v>865</v>
      </c>
    </row>
    <row r="2" spans="2:11" ht="18.75" customHeight="1">
      <c r="B2" s="249" t="s">
        <v>226</v>
      </c>
      <c r="C2" s="250" t="s">
        <v>295</v>
      </c>
      <c r="D2" s="250" t="s">
        <v>535</v>
      </c>
      <c r="E2" s="251" t="s">
        <v>693</v>
      </c>
      <c r="F2" s="251" t="s">
        <v>257</v>
      </c>
      <c r="G2" s="252">
        <v>2017</v>
      </c>
      <c r="H2" s="253">
        <v>77000000</v>
      </c>
      <c r="I2" s="252"/>
      <c r="J2" s="254"/>
      <c r="K2" s="251"/>
    </row>
    <row r="3" spans="2:11" ht="18.75" customHeight="1">
      <c r="B3" s="249" t="s">
        <v>226</v>
      </c>
      <c r="C3" s="250" t="s">
        <v>295</v>
      </c>
      <c r="D3" s="250"/>
      <c r="E3" s="251" t="s">
        <v>698</v>
      </c>
      <c r="F3" s="251" t="s">
        <v>257</v>
      </c>
      <c r="G3" s="252">
        <v>2018</v>
      </c>
      <c r="H3" s="253">
        <v>100000000</v>
      </c>
      <c r="I3" s="252"/>
      <c r="J3" s="254"/>
      <c r="K3" s="251"/>
    </row>
    <row r="4" spans="2:11" ht="18.75" customHeight="1">
      <c r="B4" s="249" t="s">
        <v>226</v>
      </c>
      <c r="C4" s="250" t="s">
        <v>295</v>
      </c>
      <c r="D4" s="250"/>
      <c r="E4" s="251" t="s">
        <v>699</v>
      </c>
      <c r="F4" s="251" t="s">
        <v>854</v>
      </c>
      <c r="G4" s="252">
        <v>2025</v>
      </c>
      <c r="H4" s="253">
        <v>207094575</v>
      </c>
      <c r="I4" s="252"/>
      <c r="J4" s="254"/>
      <c r="K4" s="251"/>
    </row>
    <row r="5" spans="2:11" ht="18.75" customHeight="1">
      <c r="B5" s="249" t="s">
        <v>226</v>
      </c>
      <c r="C5" s="250" t="s">
        <v>296</v>
      </c>
      <c r="D5" s="250" t="s">
        <v>537</v>
      </c>
      <c r="E5" s="251"/>
      <c r="F5" s="251" t="s">
        <v>733</v>
      </c>
      <c r="G5" s="252"/>
      <c r="H5" s="253">
        <v>100000000</v>
      </c>
      <c r="I5" s="252"/>
      <c r="J5" s="254"/>
      <c r="K5" s="251"/>
    </row>
    <row r="6" spans="2:11" ht="18.75" customHeight="1">
      <c r="B6" s="249" t="s">
        <v>226</v>
      </c>
      <c r="C6" s="250" t="s">
        <v>296</v>
      </c>
      <c r="D6" s="250"/>
      <c r="E6" s="251" t="s">
        <v>732</v>
      </c>
      <c r="F6" s="251" t="s">
        <v>854</v>
      </c>
      <c r="G6" s="252">
        <v>2025</v>
      </c>
      <c r="H6" s="253">
        <v>194440000</v>
      </c>
      <c r="I6" s="252"/>
      <c r="J6" s="254"/>
      <c r="K6" s="251"/>
    </row>
    <row r="7" spans="2:11" ht="18.75" customHeight="1">
      <c r="B7" s="249" t="s">
        <v>226</v>
      </c>
      <c r="C7" s="250" t="s">
        <v>296</v>
      </c>
      <c r="D7" s="250"/>
      <c r="E7" s="251" t="s">
        <v>731</v>
      </c>
      <c r="F7" s="251"/>
      <c r="G7" s="252"/>
      <c r="H7" s="253"/>
      <c r="I7" s="252"/>
      <c r="J7" s="254"/>
      <c r="K7" s="251"/>
    </row>
    <row r="8" spans="2:11" ht="18.75" customHeight="1">
      <c r="B8" s="249" t="s">
        <v>226</v>
      </c>
      <c r="C8" s="250" t="s">
        <v>296</v>
      </c>
      <c r="D8" s="250"/>
      <c r="E8" s="251" t="s">
        <v>724</v>
      </c>
      <c r="F8" s="251"/>
      <c r="G8" s="252"/>
      <c r="H8" s="253"/>
      <c r="I8" s="252"/>
      <c r="J8" s="254"/>
      <c r="K8" s="251"/>
    </row>
    <row r="9" spans="2:11" ht="18.75" customHeight="1">
      <c r="B9" s="249" t="s">
        <v>226</v>
      </c>
      <c r="C9" s="250" t="s">
        <v>297</v>
      </c>
      <c r="D9" s="250" t="s">
        <v>538</v>
      </c>
      <c r="E9" s="251" t="s">
        <v>734</v>
      </c>
      <c r="F9" s="251" t="s">
        <v>736</v>
      </c>
      <c r="G9" s="252" t="s">
        <v>691</v>
      </c>
      <c r="H9" s="255">
        <v>0</v>
      </c>
      <c r="I9" s="252" t="s">
        <v>691</v>
      </c>
      <c r="J9" s="255">
        <v>0</v>
      </c>
      <c r="K9" s="251"/>
    </row>
    <row r="10" spans="2:11" ht="18.75" customHeight="1">
      <c r="B10" s="249" t="s">
        <v>226</v>
      </c>
      <c r="C10" s="250" t="s">
        <v>297</v>
      </c>
      <c r="D10" s="250"/>
      <c r="E10" s="251" t="s">
        <v>735</v>
      </c>
      <c r="F10" s="251" t="s">
        <v>736</v>
      </c>
      <c r="G10" s="252" t="s">
        <v>691</v>
      </c>
      <c r="H10" s="255">
        <v>0</v>
      </c>
      <c r="I10" s="252" t="s">
        <v>691</v>
      </c>
      <c r="J10" s="255">
        <v>0</v>
      </c>
      <c r="K10" s="251"/>
    </row>
    <row r="11" spans="2:11" ht="18.75" customHeight="1">
      <c r="B11" s="249" t="s">
        <v>226</v>
      </c>
      <c r="C11" s="250" t="s">
        <v>297</v>
      </c>
      <c r="D11" s="250"/>
      <c r="E11" s="251" t="s">
        <v>700</v>
      </c>
      <c r="F11" s="251" t="s">
        <v>854</v>
      </c>
      <c r="G11" s="252">
        <v>2025</v>
      </c>
      <c r="H11" s="256">
        <v>181957000</v>
      </c>
      <c r="I11" s="252"/>
      <c r="J11" s="254"/>
      <c r="K11" s="251"/>
    </row>
    <row r="12" spans="2:11" ht="18.75" customHeight="1">
      <c r="B12" s="249" t="s">
        <v>226</v>
      </c>
      <c r="C12" s="250" t="s">
        <v>298</v>
      </c>
      <c r="D12" s="250" t="s">
        <v>539</v>
      </c>
      <c r="E12" s="251" t="s">
        <v>876</v>
      </c>
      <c r="F12" s="251" t="s">
        <v>257</v>
      </c>
      <c r="G12" s="252">
        <v>2020</v>
      </c>
      <c r="H12" s="253">
        <v>100000000</v>
      </c>
      <c r="I12" s="252"/>
      <c r="J12" s="254"/>
      <c r="K12" s="251"/>
    </row>
    <row r="13" spans="2:11" ht="18.75" customHeight="1">
      <c r="B13" s="249" t="s">
        <v>226</v>
      </c>
      <c r="C13" s="250" t="s">
        <v>298</v>
      </c>
      <c r="D13" s="250"/>
      <c r="E13" s="251" t="s">
        <v>877</v>
      </c>
      <c r="F13" s="251"/>
      <c r="G13" s="252"/>
      <c r="H13" s="253"/>
      <c r="I13" s="252"/>
      <c r="J13" s="254"/>
      <c r="K13" s="251"/>
    </row>
    <row r="14" spans="2:11" ht="18.75" customHeight="1">
      <c r="B14" s="249" t="s">
        <v>226</v>
      </c>
      <c r="C14" s="250" t="s">
        <v>298</v>
      </c>
      <c r="D14" s="250"/>
      <c r="E14" s="251" t="s">
        <v>701</v>
      </c>
      <c r="F14" s="251" t="s">
        <v>854</v>
      </c>
      <c r="G14" s="252">
        <v>2025</v>
      </c>
      <c r="H14" s="253">
        <v>211838146</v>
      </c>
      <c r="I14" s="252"/>
      <c r="J14" s="254"/>
      <c r="K14" s="251"/>
    </row>
    <row r="15" spans="2:11" ht="18.75" customHeight="1">
      <c r="B15" s="249" t="s">
        <v>226</v>
      </c>
      <c r="C15" s="250" t="s">
        <v>300</v>
      </c>
      <c r="D15" s="250" t="s">
        <v>536</v>
      </c>
      <c r="E15" s="251" t="s">
        <v>696</v>
      </c>
      <c r="F15" s="251" t="s">
        <v>257</v>
      </c>
      <c r="G15" s="252">
        <v>2018</v>
      </c>
      <c r="H15" s="253">
        <v>85000000</v>
      </c>
      <c r="I15" s="252">
        <v>2021</v>
      </c>
      <c r="J15" s="254">
        <v>3500000</v>
      </c>
      <c r="K15" s="251"/>
    </row>
    <row r="16" spans="2:11" ht="18.75" customHeight="1">
      <c r="B16" s="249" t="s">
        <v>226</v>
      </c>
      <c r="C16" s="250" t="s">
        <v>300</v>
      </c>
      <c r="D16" s="250"/>
      <c r="E16" s="251" t="s">
        <v>738</v>
      </c>
      <c r="F16" s="251" t="s">
        <v>257</v>
      </c>
      <c r="G16" s="252">
        <v>2019</v>
      </c>
      <c r="H16" s="253">
        <v>100000000</v>
      </c>
      <c r="I16" s="252"/>
      <c r="J16" s="254"/>
      <c r="K16" s="251"/>
    </row>
    <row r="17" spans="2:11" ht="18.75" customHeight="1">
      <c r="B17" s="249" t="s">
        <v>226</v>
      </c>
      <c r="C17" s="250" t="s">
        <v>300</v>
      </c>
      <c r="D17" s="250"/>
      <c r="E17" s="251" t="s">
        <v>699</v>
      </c>
      <c r="F17" s="251" t="s">
        <v>854</v>
      </c>
      <c r="G17" s="252">
        <v>2025</v>
      </c>
      <c r="H17" s="253">
        <v>157588200</v>
      </c>
      <c r="I17" s="252"/>
      <c r="J17" s="254"/>
      <c r="K17" s="251"/>
    </row>
    <row r="18" spans="2:11" ht="18.75" customHeight="1">
      <c r="B18" s="249" t="s">
        <v>226</v>
      </c>
      <c r="C18" s="250" t="s">
        <v>301</v>
      </c>
      <c r="D18" s="250" t="s">
        <v>540</v>
      </c>
      <c r="E18" s="251" t="s">
        <v>694</v>
      </c>
      <c r="F18" s="251" t="s">
        <v>257</v>
      </c>
      <c r="G18" s="252">
        <v>2018</v>
      </c>
      <c r="H18" s="253">
        <v>65000000</v>
      </c>
      <c r="I18" s="252">
        <v>2022</v>
      </c>
      <c r="J18" s="254">
        <v>3500000</v>
      </c>
      <c r="K18" s="251"/>
    </row>
    <row r="19" spans="2:11" ht="18.75" customHeight="1">
      <c r="B19" s="249" t="s">
        <v>226</v>
      </c>
      <c r="C19" s="250" t="s">
        <v>301</v>
      </c>
      <c r="D19" s="250"/>
      <c r="E19" s="251" t="s">
        <v>739</v>
      </c>
      <c r="F19" s="251" t="s">
        <v>257</v>
      </c>
      <c r="G19" s="252">
        <v>2019</v>
      </c>
      <c r="H19" s="253">
        <v>50000000</v>
      </c>
      <c r="I19" s="252"/>
      <c r="J19" s="254"/>
      <c r="K19" s="251"/>
    </row>
    <row r="20" spans="2:11" ht="18.75" customHeight="1">
      <c r="B20" s="249" t="s">
        <v>226</v>
      </c>
      <c r="C20" s="250" t="s">
        <v>301</v>
      </c>
      <c r="D20" s="250"/>
      <c r="E20" s="251" t="s">
        <v>699</v>
      </c>
      <c r="F20" s="251" t="s">
        <v>854</v>
      </c>
      <c r="G20" s="252">
        <v>2025</v>
      </c>
      <c r="H20" s="253">
        <v>194000000</v>
      </c>
      <c r="I20" s="252"/>
      <c r="J20" s="254"/>
      <c r="K20" s="251"/>
    </row>
    <row r="21" spans="2:11" ht="18.75" customHeight="1">
      <c r="B21" s="249" t="s">
        <v>226</v>
      </c>
      <c r="C21" s="250" t="s">
        <v>302</v>
      </c>
      <c r="D21" s="250" t="s">
        <v>541</v>
      </c>
      <c r="E21" s="251" t="s">
        <v>741</v>
      </c>
      <c r="F21" s="251" t="s">
        <v>257</v>
      </c>
      <c r="G21" s="252">
        <v>2017</v>
      </c>
      <c r="H21" s="253">
        <v>70000000</v>
      </c>
      <c r="I21" s="252">
        <v>2021</v>
      </c>
      <c r="J21" s="254">
        <v>1120000</v>
      </c>
      <c r="K21" s="251"/>
    </row>
    <row r="22" spans="2:11" ht="18.75" customHeight="1">
      <c r="B22" s="249" t="s">
        <v>226</v>
      </c>
      <c r="C22" s="250" t="s">
        <v>302</v>
      </c>
      <c r="D22" s="250"/>
      <c r="E22" s="251" t="s">
        <v>742</v>
      </c>
      <c r="F22" s="251" t="s">
        <v>257</v>
      </c>
      <c r="G22" s="252">
        <v>2021</v>
      </c>
      <c r="H22" s="253">
        <v>60000000</v>
      </c>
      <c r="I22" s="252">
        <v>2022</v>
      </c>
      <c r="J22" s="254">
        <v>2184000</v>
      </c>
      <c r="K22" s="251"/>
    </row>
    <row r="23" spans="2:11" ht="18.75" customHeight="1">
      <c r="B23" s="249" t="s">
        <v>226</v>
      </c>
      <c r="C23" s="250" t="s">
        <v>302</v>
      </c>
      <c r="D23" s="250"/>
      <c r="E23" s="251" t="s">
        <v>702</v>
      </c>
      <c r="F23" s="251" t="s">
        <v>854</v>
      </c>
      <c r="G23" s="252">
        <v>2025</v>
      </c>
      <c r="H23" s="253">
        <v>234285000</v>
      </c>
      <c r="I23" s="252">
        <v>2023</v>
      </c>
      <c r="J23" s="254">
        <v>2310000</v>
      </c>
      <c r="K23" s="251"/>
    </row>
    <row r="24" spans="2:11" ht="18.75" customHeight="1">
      <c r="B24" s="249" t="s">
        <v>226</v>
      </c>
      <c r="C24" s="250" t="s">
        <v>640</v>
      </c>
      <c r="D24" s="250" t="s">
        <v>542</v>
      </c>
      <c r="E24" s="251" t="s">
        <v>883</v>
      </c>
      <c r="F24" s="251" t="s">
        <v>257</v>
      </c>
      <c r="G24" s="252">
        <v>2017</v>
      </c>
      <c r="H24" s="253">
        <v>82000000</v>
      </c>
      <c r="I24" s="252">
        <v>2018</v>
      </c>
      <c r="J24" s="254">
        <v>1148000</v>
      </c>
      <c r="K24" s="251"/>
    </row>
    <row r="25" spans="2:11" ht="18.75" customHeight="1">
      <c r="B25" s="249" t="s">
        <v>226</v>
      </c>
      <c r="C25" s="250" t="s">
        <v>640</v>
      </c>
      <c r="D25" s="250"/>
      <c r="E25" s="251" t="s">
        <v>703</v>
      </c>
      <c r="F25" s="251" t="s">
        <v>854</v>
      </c>
      <c r="G25" s="252">
        <v>2025</v>
      </c>
      <c r="H25" s="253">
        <v>170000000</v>
      </c>
      <c r="I25" s="252"/>
      <c r="J25" s="254"/>
      <c r="K25" s="251"/>
    </row>
    <row r="26" spans="2:11" ht="18.75" customHeight="1">
      <c r="B26" s="249" t="s">
        <v>226</v>
      </c>
      <c r="C26" s="250" t="s">
        <v>306</v>
      </c>
      <c r="D26" s="250" t="s">
        <v>543</v>
      </c>
      <c r="E26" s="251" t="s">
        <v>884</v>
      </c>
      <c r="F26" s="251" t="s">
        <v>257</v>
      </c>
      <c r="G26" s="252">
        <v>2017</v>
      </c>
      <c r="H26" s="253">
        <v>100000000</v>
      </c>
      <c r="I26" s="252">
        <v>2022</v>
      </c>
      <c r="J26" s="254">
        <v>5000000</v>
      </c>
      <c r="K26" s="251"/>
    </row>
    <row r="27" spans="2:11" ht="18.75" customHeight="1">
      <c r="B27" s="249" t="s">
        <v>226</v>
      </c>
      <c r="C27" s="250" t="s">
        <v>306</v>
      </c>
      <c r="D27" s="250"/>
      <c r="E27" s="251" t="s">
        <v>704</v>
      </c>
      <c r="F27" s="251" t="s">
        <v>854</v>
      </c>
      <c r="G27" s="252">
        <v>2025</v>
      </c>
      <c r="H27" s="253">
        <v>240349000</v>
      </c>
      <c r="I27" s="252"/>
      <c r="J27" s="254"/>
      <c r="K27" s="251"/>
    </row>
    <row r="28" spans="2:11" ht="17.100000000000001" customHeight="1">
      <c r="B28" s="249" t="s">
        <v>226</v>
      </c>
      <c r="C28" s="250" t="s">
        <v>524</v>
      </c>
      <c r="D28" s="250" t="s">
        <v>544</v>
      </c>
      <c r="E28" s="251" t="s">
        <v>744</v>
      </c>
      <c r="F28" s="251" t="s">
        <v>257</v>
      </c>
      <c r="G28" s="252">
        <v>2018</v>
      </c>
      <c r="H28" s="253">
        <v>100000000</v>
      </c>
      <c r="I28" s="252"/>
      <c r="J28" s="254"/>
      <c r="K28" s="251"/>
    </row>
    <row r="29" spans="2:11" ht="17.100000000000001" customHeight="1">
      <c r="B29" s="249" t="s">
        <v>226</v>
      </c>
      <c r="C29" s="250" t="s">
        <v>524</v>
      </c>
      <c r="D29" s="250"/>
      <c r="E29" s="251" t="s">
        <v>745</v>
      </c>
      <c r="F29" s="251" t="s">
        <v>257</v>
      </c>
      <c r="G29" s="252">
        <v>2019</v>
      </c>
      <c r="H29" s="253">
        <v>100000000</v>
      </c>
      <c r="I29" s="252"/>
      <c r="J29" s="254"/>
      <c r="K29" s="251"/>
    </row>
    <row r="30" spans="2:11" ht="16.5" customHeight="1">
      <c r="B30" s="249" t="s">
        <v>226</v>
      </c>
      <c r="C30" s="250" t="s">
        <v>526</v>
      </c>
      <c r="D30" s="250" t="s">
        <v>545</v>
      </c>
      <c r="E30" s="251" t="s">
        <v>747</v>
      </c>
      <c r="F30" s="251"/>
      <c r="G30" s="252" t="s">
        <v>691</v>
      </c>
      <c r="H30" s="255">
        <v>0</v>
      </c>
      <c r="I30" s="252"/>
      <c r="J30" s="254"/>
      <c r="K30" s="257"/>
    </row>
    <row r="31" spans="2:11" ht="16.5" customHeight="1">
      <c r="B31" s="249" t="s">
        <v>226</v>
      </c>
      <c r="C31" s="250" t="s">
        <v>526</v>
      </c>
      <c r="D31" s="250"/>
      <c r="E31" s="251" t="s">
        <v>746</v>
      </c>
      <c r="F31" s="251"/>
      <c r="G31" s="252" t="s">
        <v>691</v>
      </c>
      <c r="H31" s="255">
        <v>0</v>
      </c>
      <c r="I31" s="252"/>
      <c r="J31" s="254"/>
      <c r="K31" s="251"/>
    </row>
    <row r="32" spans="2:11" ht="16.5" customHeight="1">
      <c r="B32" s="249" t="s">
        <v>226</v>
      </c>
      <c r="C32" s="250" t="s">
        <v>526</v>
      </c>
      <c r="D32" s="250"/>
      <c r="E32" s="251" t="s">
        <v>699</v>
      </c>
      <c r="F32" s="251" t="s">
        <v>854</v>
      </c>
      <c r="G32" s="252">
        <v>2025</v>
      </c>
      <c r="H32" s="253">
        <v>350000000</v>
      </c>
      <c r="I32" s="252"/>
      <c r="J32" s="254"/>
      <c r="K32" s="251"/>
    </row>
    <row r="33" spans="2:11" ht="16.5" customHeight="1">
      <c r="B33" s="249" t="s">
        <v>226</v>
      </c>
      <c r="C33" s="250" t="s">
        <v>311</v>
      </c>
      <c r="D33" s="250" t="s">
        <v>546</v>
      </c>
      <c r="E33" s="251" t="s">
        <v>696</v>
      </c>
      <c r="F33" s="251" t="s">
        <v>736</v>
      </c>
      <c r="G33" s="252" t="s">
        <v>691</v>
      </c>
      <c r="H33" s="255">
        <v>0</v>
      </c>
      <c r="I33" s="252"/>
      <c r="J33" s="254"/>
      <c r="K33" s="251"/>
    </row>
    <row r="34" spans="2:11" ht="16.5" customHeight="1">
      <c r="B34" s="249" t="s">
        <v>226</v>
      </c>
      <c r="C34" s="250" t="s">
        <v>311</v>
      </c>
      <c r="D34" s="250"/>
      <c r="E34" s="251" t="s">
        <v>748</v>
      </c>
      <c r="F34" s="251" t="s">
        <v>736</v>
      </c>
      <c r="G34" s="252" t="s">
        <v>691</v>
      </c>
      <c r="H34" s="255">
        <v>0</v>
      </c>
      <c r="I34" s="252"/>
      <c r="J34" s="254"/>
      <c r="K34" s="251"/>
    </row>
    <row r="35" spans="2:11" ht="16.5" customHeight="1">
      <c r="B35" s="249" t="s">
        <v>226</v>
      </c>
      <c r="C35" s="250" t="s">
        <v>311</v>
      </c>
      <c r="D35" s="250"/>
      <c r="E35" s="251" t="s">
        <v>705</v>
      </c>
      <c r="F35" s="251" t="s">
        <v>854</v>
      </c>
      <c r="G35" s="252">
        <v>2025</v>
      </c>
      <c r="H35" s="253">
        <v>186213400</v>
      </c>
      <c r="I35" s="252"/>
      <c r="J35" s="254"/>
      <c r="K35" s="251"/>
    </row>
    <row r="36" spans="2:11" ht="16.5" customHeight="1">
      <c r="B36" s="249" t="s">
        <v>226</v>
      </c>
      <c r="C36" s="250" t="s">
        <v>313</v>
      </c>
      <c r="D36" s="250" t="s">
        <v>547</v>
      </c>
      <c r="E36" s="251" t="s">
        <v>749</v>
      </c>
      <c r="F36" s="257" t="s">
        <v>257</v>
      </c>
      <c r="G36" s="252">
        <v>2016</v>
      </c>
      <c r="H36" s="253">
        <v>200000000</v>
      </c>
      <c r="I36" s="252">
        <v>2021</v>
      </c>
      <c r="J36" s="254">
        <v>1100000</v>
      </c>
      <c r="K36" s="251"/>
    </row>
    <row r="37" spans="2:11" ht="16.5" customHeight="1">
      <c r="B37" s="249" t="s">
        <v>226</v>
      </c>
      <c r="C37" s="250" t="s">
        <v>313</v>
      </c>
      <c r="D37" s="250"/>
      <c r="E37" s="251" t="s">
        <v>750</v>
      </c>
      <c r="F37" s="257"/>
      <c r="G37" s="252"/>
      <c r="H37" s="253"/>
      <c r="I37" s="252" t="s">
        <v>691</v>
      </c>
      <c r="J37" s="255">
        <v>0</v>
      </c>
      <c r="K37" s="251"/>
    </row>
    <row r="38" spans="2:11" ht="16.5" customHeight="1">
      <c r="B38" s="249" t="s">
        <v>226</v>
      </c>
      <c r="C38" s="250" t="s">
        <v>313</v>
      </c>
      <c r="D38" s="250"/>
      <c r="E38" s="251" t="s">
        <v>706</v>
      </c>
      <c r="F38" s="251" t="s">
        <v>854</v>
      </c>
      <c r="G38" s="252">
        <v>2025</v>
      </c>
      <c r="H38" s="253">
        <v>179880000</v>
      </c>
      <c r="I38" s="252"/>
      <c r="J38" s="254"/>
      <c r="K38" s="251"/>
    </row>
    <row r="39" spans="2:11" ht="16.5" customHeight="1">
      <c r="B39" s="249" t="s">
        <v>226</v>
      </c>
      <c r="C39" s="250" t="s">
        <v>315</v>
      </c>
      <c r="D39" s="250" t="s">
        <v>548</v>
      </c>
      <c r="E39" s="257" t="s">
        <v>753</v>
      </c>
      <c r="F39" s="251" t="s">
        <v>736</v>
      </c>
      <c r="G39" s="252">
        <v>2016</v>
      </c>
      <c r="H39" s="253">
        <v>80336000</v>
      </c>
      <c r="I39" s="252">
        <v>2016</v>
      </c>
      <c r="J39" s="254">
        <v>5000000</v>
      </c>
      <c r="K39" s="251"/>
    </row>
    <row r="40" spans="2:11" ht="16.5" customHeight="1">
      <c r="B40" s="249" t="s">
        <v>226</v>
      </c>
      <c r="C40" s="250" t="s">
        <v>315</v>
      </c>
      <c r="D40" s="250"/>
      <c r="E40" s="251" t="s">
        <v>752</v>
      </c>
      <c r="F40" s="251"/>
      <c r="G40" s="252">
        <v>2017</v>
      </c>
      <c r="H40" s="253">
        <v>80000000</v>
      </c>
      <c r="I40" s="252" t="s">
        <v>691</v>
      </c>
      <c r="J40" s="255">
        <v>0</v>
      </c>
      <c r="K40" s="251"/>
    </row>
    <row r="41" spans="2:11" ht="16.5" customHeight="1">
      <c r="B41" s="249" t="s">
        <v>226</v>
      </c>
      <c r="C41" s="250" t="s">
        <v>315</v>
      </c>
      <c r="D41" s="250"/>
      <c r="E41" s="251"/>
      <c r="F41" s="251" t="s">
        <v>751</v>
      </c>
      <c r="G41" s="252">
        <v>2018</v>
      </c>
      <c r="H41" s="253">
        <v>50000000</v>
      </c>
      <c r="I41" s="252" t="s">
        <v>691</v>
      </c>
      <c r="J41" s="255">
        <v>0</v>
      </c>
      <c r="K41" s="251"/>
    </row>
    <row r="42" spans="2:11" ht="16.5" customHeight="1">
      <c r="B42" s="249" t="s">
        <v>226</v>
      </c>
      <c r="C42" s="250" t="s">
        <v>315</v>
      </c>
      <c r="D42" s="250"/>
      <c r="E42" s="251"/>
      <c r="F42" s="251" t="s">
        <v>854</v>
      </c>
      <c r="G42" s="252">
        <v>2025</v>
      </c>
      <c r="H42" s="253">
        <v>214907000</v>
      </c>
      <c r="I42" s="252"/>
      <c r="J42" s="254"/>
      <c r="K42" s="251"/>
    </row>
    <row r="43" spans="2:11" ht="16.5" customHeight="1">
      <c r="B43" s="249" t="s">
        <v>226</v>
      </c>
      <c r="C43" s="250" t="s">
        <v>317</v>
      </c>
      <c r="D43" s="250" t="s">
        <v>549</v>
      </c>
      <c r="E43" s="251" t="s">
        <v>754</v>
      </c>
      <c r="F43" s="251" t="s">
        <v>257</v>
      </c>
      <c r="G43" s="252">
        <v>2019</v>
      </c>
      <c r="H43" s="253">
        <v>100000000</v>
      </c>
      <c r="I43" s="252" t="s">
        <v>691</v>
      </c>
      <c r="J43" s="255">
        <v>0</v>
      </c>
      <c r="K43" s="251"/>
    </row>
    <row r="44" spans="2:11" ht="16.5" customHeight="1">
      <c r="B44" s="249" t="s">
        <v>226</v>
      </c>
      <c r="C44" s="250" t="s">
        <v>317</v>
      </c>
      <c r="D44" s="250"/>
      <c r="E44" s="251" t="s">
        <v>704</v>
      </c>
      <c r="F44" s="251" t="s">
        <v>854</v>
      </c>
      <c r="G44" s="252">
        <v>2025</v>
      </c>
      <c r="H44" s="253">
        <v>189097000</v>
      </c>
      <c r="I44" s="252"/>
      <c r="J44" s="254"/>
      <c r="K44" s="251"/>
    </row>
    <row r="45" spans="2:11" ht="16.5" customHeight="1">
      <c r="B45" s="249" t="s">
        <v>226</v>
      </c>
      <c r="C45" s="250" t="s">
        <v>319</v>
      </c>
      <c r="D45" s="250" t="s">
        <v>550</v>
      </c>
      <c r="E45" s="251" t="s">
        <v>874</v>
      </c>
      <c r="F45" s="251" t="s">
        <v>257</v>
      </c>
      <c r="G45" s="252">
        <v>2019</v>
      </c>
      <c r="H45" s="253">
        <v>100000000</v>
      </c>
      <c r="I45" s="252">
        <v>2019</v>
      </c>
      <c r="J45" s="254">
        <v>2000000</v>
      </c>
      <c r="K45" s="251"/>
    </row>
    <row r="46" spans="2:11" ht="16.5" customHeight="1">
      <c r="B46" s="249" t="s">
        <v>226</v>
      </c>
      <c r="C46" s="250" t="s">
        <v>319</v>
      </c>
      <c r="D46" s="250"/>
      <c r="E46" s="251" t="s">
        <v>875</v>
      </c>
      <c r="F46" s="251" t="s">
        <v>257</v>
      </c>
      <c r="G46" s="252">
        <v>2021</v>
      </c>
      <c r="H46" s="253">
        <v>100000000</v>
      </c>
      <c r="I46" s="252">
        <v>2021</v>
      </c>
      <c r="J46" s="254">
        <v>8437000</v>
      </c>
      <c r="K46" s="251"/>
    </row>
    <row r="47" spans="2:11" ht="16.5" customHeight="1">
      <c r="B47" s="249" t="s">
        <v>226</v>
      </c>
      <c r="C47" s="250" t="s">
        <v>319</v>
      </c>
      <c r="D47" s="250"/>
      <c r="E47" s="251" t="s">
        <v>707</v>
      </c>
      <c r="F47" s="251" t="s">
        <v>854</v>
      </c>
      <c r="G47" s="252">
        <v>2025</v>
      </c>
      <c r="H47" s="253">
        <v>161983800</v>
      </c>
      <c r="I47" s="252">
        <v>2022</v>
      </c>
      <c r="J47" s="254">
        <v>4000000</v>
      </c>
      <c r="K47" s="251"/>
    </row>
    <row r="48" spans="2:11" ht="16.5" customHeight="1">
      <c r="B48" s="249" t="s">
        <v>226</v>
      </c>
      <c r="C48" s="250" t="s">
        <v>319</v>
      </c>
      <c r="D48" s="250"/>
      <c r="E48" s="251"/>
      <c r="F48" s="251"/>
      <c r="G48" s="252"/>
      <c r="H48" s="253"/>
      <c r="I48" s="252">
        <v>2023</v>
      </c>
      <c r="J48" s="254">
        <v>2000000</v>
      </c>
      <c r="K48" s="251"/>
    </row>
    <row r="49" spans="2:11" ht="16.5" customHeight="1">
      <c r="B49" s="249" t="s">
        <v>226</v>
      </c>
      <c r="C49" s="250" t="s">
        <v>321</v>
      </c>
      <c r="D49" s="250" t="s">
        <v>551</v>
      </c>
      <c r="E49" s="251" t="s">
        <v>756</v>
      </c>
      <c r="F49" s="251" t="s">
        <v>257</v>
      </c>
      <c r="G49" s="252">
        <v>2020</v>
      </c>
      <c r="H49" s="253">
        <v>85793900</v>
      </c>
      <c r="I49" s="252">
        <v>2019</v>
      </c>
      <c r="J49" s="254">
        <v>3000000</v>
      </c>
      <c r="K49" s="251"/>
    </row>
    <row r="50" spans="2:11" ht="16.5" customHeight="1">
      <c r="B50" s="249" t="s">
        <v>226</v>
      </c>
      <c r="C50" s="250" t="s">
        <v>321</v>
      </c>
      <c r="D50" s="250"/>
      <c r="E50" s="251" t="s">
        <v>770</v>
      </c>
      <c r="F50" s="251"/>
      <c r="G50" s="252"/>
      <c r="H50" s="253"/>
      <c r="I50" s="252">
        <v>2021</v>
      </c>
      <c r="J50" s="254">
        <v>8000000</v>
      </c>
      <c r="K50" s="251"/>
    </row>
    <row r="51" spans="2:11" ht="16.5" customHeight="1">
      <c r="B51" s="249" t="s">
        <v>226</v>
      </c>
      <c r="C51" s="250" t="s">
        <v>321</v>
      </c>
      <c r="D51" s="250"/>
      <c r="E51" s="251" t="s">
        <v>708</v>
      </c>
      <c r="F51" s="251" t="s">
        <v>854</v>
      </c>
      <c r="G51" s="252">
        <v>2025</v>
      </c>
      <c r="H51" s="253">
        <v>198854000</v>
      </c>
      <c r="I51" s="252"/>
      <c r="J51" s="254"/>
      <c r="K51" s="251"/>
    </row>
    <row r="52" spans="2:11" ht="16.5" customHeight="1">
      <c r="B52" s="249" t="s">
        <v>226</v>
      </c>
      <c r="C52" s="250" t="s">
        <v>525</v>
      </c>
      <c r="D52" s="250" t="s">
        <v>552</v>
      </c>
      <c r="E52" s="251" t="s">
        <v>758</v>
      </c>
      <c r="F52" s="251" t="s">
        <v>257</v>
      </c>
      <c r="G52" s="252">
        <v>2017</v>
      </c>
      <c r="H52" s="253">
        <v>125000000</v>
      </c>
      <c r="I52" s="252">
        <v>2021</v>
      </c>
      <c r="J52" s="254">
        <v>3600000</v>
      </c>
      <c r="K52" s="251"/>
    </row>
    <row r="53" spans="2:11" ht="16.5" customHeight="1">
      <c r="B53" s="249" t="s">
        <v>226</v>
      </c>
      <c r="C53" s="250" t="s">
        <v>525</v>
      </c>
      <c r="D53" s="250"/>
      <c r="E53" s="251" t="s">
        <v>759</v>
      </c>
      <c r="F53" s="251" t="s">
        <v>257</v>
      </c>
      <c r="G53" s="252">
        <v>2021</v>
      </c>
      <c r="H53" s="253">
        <v>150000000</v>
      </c>
      <c r="I53" s="252">
        <v>2022</v>
      </c>
      <c r="J53" s="254">
        <v>10800000</v>
      </c>
      <c r="K53" s="251"/>
    </row>
    <row r="54" spans="2:11" ht="16.5" customHeight="1">
      <c r="B54" s="249" t="s">
        <v>226</v>
      </c>
      <c r="C54" s="250" t="s">
        <v>525</v>
      </c>
      <c r="D54" s="250"/>
      <c r="E54" s="251" t="s">
        <v>760</v>
      </c>
      <c r="F54" s="251" t="s">
        <v>257</v>
      </c>
      <c r="G54" s="252">
        <v>2022</v>
      </c>
      <c r="H54" s="253">
        <v>50000000</v>
      </c>
      <c r="I54" s="252">
        <v>2024</v>
      </c>
      <c r="J54" s="254">
        <v>9275000</v>
      </c>
      <c r="K54" s="251"/>
    </row>
    <row r="55" spans="2:11" ht="16.5" customHeight="1">
      <c r="B55" s="249" t="s">
        <v>226</v>
      </c>
      <c r="C55" s="250" t="s">
        <v>525</v>
      </c>
      <c r="D55" s="250"/>
      <c r="E55" s="251" t="s">
        <v>761</v>
      </c>
      <c r="F55" s="251"/>
      <c r="G55" s="252"/>
      <c r="H55" s="253"/>
      <c r="I55" s="252"/>
      <c r="J55" s="254"/>
      <c r="K55" s="251"/>
    </row>
    <row r="56" spans="2:11" ht="16.5" customHeight="1">
      <c r="B56" s="249" t="s">
        <v>226</v>
      </c>
      <c r="C56" s="250" t="s">
        <v>525</v>
      </c>
      <c r="D56" s="250"/>
      <c r="E56" s="251" t="s">
        <v>709</v>
      </c>
      <c r="F56" s="251" t="s">
        <v>854</v>
      </c>
      <c r="G56" s="252">
        <v>2025</v>
      </c>
      <c r="H56" s="253">
        <v>259799129</v>
      </c>
      <c r="I56" s="252"/>
      <c r="J56" s="254"/>
      <c r="K56" s="251"/>
    </row>
    <row r="57" spans="2:11" ht="15" customHeight="1">
      <c r="B57" s="249" t="s">
        <v>868</v>
      </c>
      <c r="C57" s="250" t="s">
        <v>326</v>
      </c>
      <c r="D57" s="250" t="s">
        <v>553</v>
      </c>
      <c r="E57" s="251" t="s">
        <v>692</v>
      </c>
      <c r="F57" s="251" t="s">
        <v>257</v>
      </c>
      <c r="G57" s="252">
        <v>2017</v>
      </c>
      <c r="H57" s="253">
        <v>100000000</v>
      </c>
      <c r="I57" s="252">
        <v>2021</v>
      </c>
      <c r="J57" s="254">
        <v>30354553</v>
      </c>
      <c r="K57" s="251"/>
    </row>
    <row r="58" spans="2:11" ht="15" customHeight="1">
      <c r="B58" s="249" t="s">
        <v>868</v>
      </c>
      <c r="C58" s="250" t="s">
        <v>326</v>
      </c>
      <c r="D58" s="250"/>
      <c r="E58" s="251" t="s">
        <v>693</v>
      </c>
      <c r="F58" s="251" t="s">
        <v>257</v>
      </c>
      <c r="G58" s="252">
        <v>2019</v>
      </c>
      <c r="H58" s="253">
        <v>50000000</v>
      </c>
      <c r="I58" s="252"/>
      <c r="J58" s="254"/>
      <c r="K58" s="251"/>
    </row>
    <row r="59" spans="2:11" ht="15" customHeight="1">
      <c r="B59" s="249" t="s">
        <v>868</v>
      </c>
      <c r="C59" s="250" t="s">
        <v>326</v>
      </c>
      <c r="D59" s="250"/>
      <c r="E59" s="251" t="s">
        <v>771</v>
      </c>
      <c r="F59" s="251" t="s">
        <v>257</v>
      </c>
      <c r="G59" s="252">
        <v>2020</v>
      </c>
      <c r="H59" s="253">
        <v>100000000</v>
      </c>
      <c r="I59" s="252"/>
      <c r="J59" s="254"/>
      <c r="K59" s="251"/>
    </row>
    <row r="60" spans="2:11" ht="15" customHeight="1">
      <c r="B60" s="249" t="s">
        <v>868</v>
      </c>
      <c r="C60" s="250" t="s">
        <v>328</v>
      </c>
      <c r="D60" s="250" t="s">
        <v>554</v>
      </c>
      <c r="E60" s="251" t="s">
        <v>765</v>
      </c>
      <c r="F60" s="251" t="s">
        <v>257</v>
      </c>
      <c r="G60" s="252">
        <v>2020</v>
      </c>
      <c r="H60" s="253">
        <v>132000000</v>
      </c>
      <c r="I60" s="252"/>
      <c r="J60" s="254"/>
      <c r="K60" s="258"/>
    </row>
    <row r="61" spans="2:11" ht="15" customHeight="1">
      <c r="B61" s="249" t="s">
        <v>868</v>
      </c>
      <c r="C61" s="250" t="s">
        <v>328</v>
      </c>
      <c r="D61" s="250"/>
      <c r="E61" s="251" t="s">
        <v>710</v>
      </c>
      <c r="F61" s="251" t="s">
        <v>854</v>
      </c>
      <c r="G61" s="252">
        <v>2025</v>
      </c>
      <c r="H61" s="253">
        <v>159105000</v>
      </c>
      <c r="I61" s="252"/>
      <c r="J61" s="254"/>
      <c r="K61" s="251"/>
    </row>
    <row r="62" spans="2:11" ht="15" customHeight="1">
      <c r="B62" s="249" t="s">
        <v>868</v>
      </c>
      <c r="C62" s="250" t="s">
        <v>330</v>
      </c>
      <c r="D62" s="250" t="s">
        <v>555</v>
      </c>
      <c r="E62" s="251" t="s">
        <v>694</v>
      </c>
      <c r="F62" s="251" t="s">
        <v>257</v>
      </c>
      <c r="G62" s="252">
        <v>2017</v>
      </c>
      <c r="H62" s="253">
        <v>100000000</v>
      </c>
      <c r="I62" s="252">
        <v>2017</v>
      </c>
      <c r="J62" s="254">
        <v>1200000</v>
      </c>
      <c r="K62" s="251"/>
    </row>
    <row r="63" spans="2:11" ht="15" customHeight="1">
      <c r="B63" s="249" t="s">
        <v>868</v>
      </c>
      <c r="C63" s="250" t="s">
        <v>330</v>
      </c>
      <c r="D63" s="250"/>
      <c r="E63" s="251" t="s">
        <v>694</v>
      </c>
      <c r="F63" s="251" t="s">
        <v>257</v>
      </c>
      <c r="G63" s="252">
        <v>2018</v>
      </c>
      <c r="H63" s="253">
        <v>50000000</v>
      </c>
      <c r="I63" s="252">
        <v>2018</v>
      </c>
      <c r="J63" s="254">
        <v>3960000</v>
      </c>
      <c r="K63" s="251"/>
    </row>
    <row r="64" spans="2:11" ht="15" customHeight="1">
      <c r="B64" s="249" t="s">
        <v>868</v>
      </c>
      <c r="C64" s="250" t="s">
        <v>330</v>
      </c>
      <c r="D64" s="250"/>
      <c r="E64" s="251" t="s">
        <v>710</v>
      </c>
      <c r="F64" s="251" t="s">
        <v>854</v>
      </c>
      <c r="G64" s="252">
        <v>2025</v>
      </c>
      <c r="H64" s="253">
        <v>180340000</v>
      </c>
      <c r="I64" s="252">
        <v>2019</v>
      </c>
      <c r="J64" s="254">
        <v>6756000</v>
      </c>
      <c r="K64" s="251"/>
    </row>
    <row r="65" spans="2:11" ht="15" customHeight="1">
      <c r="B65" s="249" t="s">
        <v>868</v>
      </c>
      <c r="C65" s="250" t="s">
        <v>330</v>
      </c>
      <c r="D65" s="250"/>
      <c r="E65" s="251"/>
      <c r="F65" s="251"/>
      <c r="G65" s="252"/>
      <c r="H65" s="253"/>
      <c r="I65" s="252">
        <v>2020</v>
      </c>
      <c r="J65" s="254">
        <v>7381500</v>
      </c>
      <c r="K65" s="251"/>
    </row>
    <row r="66" spans="2:11" ht="15" customHeight="1">
      <c r="B66" s="249" t="s">
        <v>868</v>
      </c>
      <c r="C66" s="250" t="s">
        <v>330</v>
      </c>
      <c r="D66" s="250"/>
      <c r="E66" s="251"/>
      <c r="F66" s="251"/>
      <c r="G66" s="252"/>
      <c r="H66" s="253"/>
      <c r="I66" s="252">
        <v>2021</v>
      </c>
      <c r="J66" s="254">
        <v>5907000</v>
      </c>
      <c r="K66" s="251"/>
    </row>
    <row r="67" spans="2:11" ht="15" customHeight="1">
      <c r="B67" s="249" t="s">
        <v>868</v>
      </c>
      <c r="C67" s="250" t="s">
        <v>330</v>
      </c>
      <c r="D67" s="250"/>
      <c r="E67" s="251"/>
      <c r="F67" s="251"/>
      <c r="G67" s="252"/>
      <c r="H67" s="253"/>
      <c r="I67" s="252">
        <v>2022</v>
      </c>
      <c r="J67" s="254">
        <v>5551500</v>
      </c>
      <c r="K67" s="251"/>
    </row>
    <row r="68" spans="2:11" ht="15" customHeight="1">
      <c r="B68" s="249" t="s">
        <v>868</v>
      </c>
      <c r="C68" s="250" t="s">
        <v>332</v>
      </c>
      <c r="D68" s="250" t="s">
        <v>556</v>
      </c>
      <c r="E68" s="251" t="s">
        <v>694</v>
      </c>
      <c r="F68" s="251" t="s">
        <v>257</v>
      </c>
      <c r="G68" s="252">
        <v>2017</v>
      </c>
      <c r="H68" s="253">
        <v>112047900</v>
      </c>
      <c r="I68" s="252">
        <v>2023</v>
      </c>
      <c r="J68" s="261">
        <v>744618.22</v>
      </c>
      <c r="K68" s="257"/>
    </row>
    <row r="69" spans="2:11" ht="15" customHeight="1">
      <c r="B69" s="249" t="s">
        <v>868</v>
      </c>
      <c r="C69" s="250" t="s">
        <v>332</v>
      </c>
      <c r="D69" s="250"/>
      <c r="E69" s="251" t="s">
        <v>695</v>
      </c>
      <c r="F69" s="251" t="s">
        <v>257</v>
      </c>
      <c r="G69" s="252">
        <v>2018</v>
      </c>
      <c r="H69" s="253">
        <v>100000000</v>
      </c>
      <c r="I69" s="252"/>
      <c r="J69" s="254"/>
      <c r="K69" s="257"/>
    </row>
    <row r="70" spans="2:11" ht="15" customHeight="1">
      <c r="B70" s="249" t="s">
        <v>868</v>
      </c>
      <c r="C70" s="250" t="s">
        <v>332</v>
      </c>
      <c r="D70" s="250"/>
      <c r="E70" s="251" t="s">
        <v>696</v>
      </c>
      <c r="F70" s="251" t="s">
        <v>257</v>
      </c>
      <c r="G70" s="252">
        <v>2019</v>
      </c>
      <c r="H70" s="253">
        <v>53178000</v>
      </c>
      <c r="I70" s="252"/>
      <c r="J70" s="254"/>
      <c r="K70" s="257"/>
    </row>
    <row r="71" spans="2:11" ht="15" customHeight="1">
      <c r="B71" s="249" t="s">
        <v>868</v>
      </c>
      <c r="C71" s="250" t="s">
        <v>332</v>
      </c>
      <c r="D71" s="250"/>
      <c r="E71" s="251" t="s">
        <v>697</v>
      </c>
      <c r="F71" s="251" t="s">
        <v>257</v>
      </c>
      <c r="G71" s="252">
        <v>2020</v>
      </c>
      <c r="H71" s="253">
        <v>50747000</v>
      </c>
      <c r="I71" s="252"/>
      <c r="J71" s="254"/>
      <c r="K71" s="257"/>
    </row>
    <row r="72" spans="2:11" ht="15" customHeight="1">
      <c r="B72" s="249" t="s">
        <v>228</v>
      </c>
      <c r="C72" s="250" t="s">
        <v>641</v>
      </c>
      <c r="D72" s="250" t="s">
        <v>557</v>
      </c>
      <c r="E72" s="251" t="s">
        <v>769</v>
      </c>
      <c r="F72" s="251" t="s">
        <v>257</v>
      </c>
      <c r="G72" s="252">
        <v>2018</v>
      </c>
      <c r="H72" s="253">
        <v>50700000</v>
      </c>
      <c r="I72" s="252">
        <v>2019</v>
      </c>
      <c r="J72" s="254">
        <v>7740000</v>
      </c>
      <c r="K72" s="251"/>
    </row>
    <row r="73" spans="2:11" ht="15" customHeight="1">
      <c r="B73" s="249" t="s">
        <v>228</v>
      </c>
      <c r="C73" s="250" t="s">
        <v>641</v>
      </c>
      <c r="D73" s="250"/>
      <c r="E73" s="251" t="s">
        <v>694</v>
      </c>
      <c r="F73" s="251" t="s">
        <v>257</v>
      </c>
      <c r="G73" s="252">
        <v>2019</v>
      </c>
      <c r="H73" s="253">
        <v>50000000</v>
      </c>
      <c r="I73" s="252">
        <v>2020</v>
      </c>
      <c r="J73" s="254">
        <v>10486000</v>
      </c>
      <c r="K73" s="251"/>
    </row>
    <row r="74" spans="2:11" ht="15" customHeight="1">
      <c r="B74" s="249" t="s">
        <v>228</v>
      </c>
      <c r="C74" s="250" t="s">
        <v>641</v>
      </c>
      <c r="D74" s="250"/>
      <c r="E74" s="251" t="s">
        <v>711</v>
      </c>
      <c r="F74" s="251" t="s">
        <v>854</v>
      </c>
      <c r="G74" s="252">
        <v>2025</v>
      </c>
      <c r="H74" s="253">
        <v>211576800</v>
      </c>
      <c r="I74" s="252">
        <v>2022</v>
      </c>
      <c r="J74" s="254">
        <v>10488750</v>
      </c>
      <c r="K74" s="251"/>
    </row>
    <row r="75" spans="2:11" ht="15" customHeight="1">
      <c r="B75" s="249" t="s">
        <v>228</v>
      </c>
      <c r="C75" s="250" t="s">
        <v>642</v>
      </c>
      <c r="D75" s="250" t="s">
        <v>558</v>
      </c>
      <c r="E75" s="251" t="s">
        <v>711</v>
      </c>
      <c r="F75" s="251" t="s">
        <v>854</v>
      </c>
      <c r="G75" s="252">
        <v>2025</v>
      </c>
      <c r="H75" s="253">
        <v>158067000</v>
      </c>
      <c r="I75" s="252"/>
      <c r="J75" s="254"/>
      <c r="K75" s="257"/>
    </row>
    <row r="76" spans="2:11" ht="15" customHeight="1">
      <c r="B76" s="249" t="s">
        <v>228</v>
      </c>
      <c r="C76" s="250" t="s">
        <v>339</v>
      </c>
      <c r="D76" s="250" t="s">
        <v>559</v>
      </c>
      <c r="E76" s="251" t="s">
        <v>694</v>
      </c>
      <c r="F76" s="251" t="s">
        <v>257</v>
      </c>
      <c r="G76" s="252">
        <v>2019</v>
      </c>
      <c r="H76" s="253">
        <v>60096000</v>
      </c>
      <c r="I76" s="252">
        <v>2019</v>
      </c>
      <c r="J76" s="254">
        <v>700000</v>
      </c>
      <c r="K76" s="257" t="s">
        <v>781</v>
      </c>
    </row>
    <row r="77" spans="2:11" ht="15" customHeight="1">
      <c r="B77" s="249" t="s">
        <v>228</v>
      </c>
      <c r="C77" s="250" t="s">
        <v>339</v>
      </c>
      <c r="D77" s="250"/>
      <c r="E77" s="251" t="s">
        <v>773</v>
      </c>
      <c r="F77" s="251" t="s">
        <v>854</v>
      </c>
      <c r="G77" s="252">
        <v>2025</v>
      </c>
      <c r="H77" s="255">
        <v>0</v>
      </c>
      <c r="I77" s="252"/>
      <c r="J77" s="254"/>
      <c r="K77" s="257"/>
    </row>
    <row r="78" spans="2:11" ht="15" customHeight="1">
      <c r="B78" s="249" t="s">
        <v>228</v>
      </c>
      <c r="C78" s="250" t="s">
        <v>339</v>
      </c>
      <c r="D78" s="250"/>
      <c r="E78" s="251" t="s">
        <v>774</v>
      </c>
      <c r="F78" s="257"/>
      <c r="G78" s="252"/>
      <c r="H78" s="253"/>
      <c r="I78" s="252"/>
      <c r="J78" s="254"/>
      <c r="K78" s="257"/>
    </row>
    <row r="79" spans="2:11" ht="15" customHeight="1">
      <c r="B79" s="249" t="s">
        <v>228</v>
      </c>
      <c r="C79" s="250" t="s">
        <v>339</v>
      </c>
      <c r="D79" s="250"/>
      <c r="E79" s="251" t="s">
        <v>722</v>
      </c>
      <c r="F79" s="258"/>
      <c r="G79" s="252"/>
      <c r="H79" s="253"/>
      <c r="I79" s="252"/>
      <c r="J79" s="254"/>
      <c r="K79" s="251"/>
    </row>
    <row r="80" spans="2:11" ht="15" customHeight="1">
      <c r="B80" s="249" t="s">
        <v>228</v>
      </c>
      <c r="C80" s="250" t="s">
        <v>341</v>
      </c>
      <c r="D80" s="250" t="s">
        <v>560</v>
      </c>
      <c r="E80" s="251" t="s">
        <v>768</v>
      </c>
      <c r="F80" s="251" t="s">
        <v>257</v>
      </c>
      <c r="G80" s="252">
        <v>2017</v>
      </c>
      <c r="H80" s="253">
        <v>50000000</v>
      </c>
      <c r="I80" s="252">
        <v>2022</v>
      </c>
      <c r="J80" s="254">
        <v>3230200</v>
      </c>
      <c r="K80" s="251"/>
    </row>
    <row r="81" spans="2:11" ht="15" customHeight="1">
      <c r="B81" s="249" t="s">
        <v>228</v>
      </c>
      <c r="C81" s="250" t="s">
        <v>341</v>
      </c>
      <c r="D81" s="250"/>
      <c r="E81" s="251" t="s">
        <v>767</v>
      </c>
      <c r="F81" s="251" t="s">
        <v>257</v>
      </c>
      <c r="G81" s="252">
        <v>2018</v>
      </c>
      <c r="H81" s="253">
        <v>62500000</v>
      </c>
      <c r="I81" s="252">
        <v>2023</v>
      </c>
      <c r="J81" s="254">
        <v>4288600</v>
      </c>
      <c r="K81" s="251"/>
    </row>
    <row r="82" spans="2:11" ht="15" customHeight="1">
      <c r="B82" s="249" t="s">
        <v>228</v>
      </c>
      <c r="C82" s="250" t="s">
        <v>341</v>
      </c>
      <c r="D82" s="250"/>
      <c r="E82" s="251" t="s">
        <v>712</v>
      </c>
      <c r="F82" s="251" t="s">
        <v>854</v>
      </c>
      <c r="G82" s="252">
        <v>2025</v>
      </c>
      <c r="H82" s="253">
        <v>165309600</v>
      </c>
      <c r="I82" s="252"/>
      <c r="J82" s="254"/>
      <c r="K82" s="251"/>
    </row>
    <row r="83" spans="2:11" ht="15" customHeight="1">
      <c r="B83" s="249" t="s">
        <v>228</v>
      </c>
      <c r="C83" s="250" t="s">
        <v>643</v>
      </c>
      <c r="D83" s="250" t="s">
        <v>561</v>
      </c>
      <c r="E83" s="251" t="s">
        <v>740</v>
      </c>
      <c r="F83" s="251" t="s">
        <v>257</v>
      </c>
      <c r="G83" s="252">
        <v>2018</v>
      </c>
      <c r="H83" s="253">
        <v>150000000</v>
      </c>
      <c r="I83" s="252">
        <v>2021</v>
      </c>
      <c r="J83" s="254">
        <v>8100000</v>
      </c>
      <c r="K83" s="251"/>
    </row>
    <row r="84" spans="2:11" ht="15" customHeight="1">
      <c r="B84" s="249" t="s">
        <v>228</v>
      </c>
      <c r="C84" s="250" t="s">
        <v>643</v>
      </c>
      <c r="D84" s="250"/>
      <c r="E84" s="251"/>
      <c r="F84" s="251" t="s">
        <v>257</v>
      </c>
      <c r="G84" s="252">
        <v>2021</v>
      </c>
      <c r="H84" s="253">
        <v>110664000</v>
      </c>
      <c r="I84" s="252">
        <v>2022</v>
      </c>
      <c r="J84" s="254">
        <v>1199500</v>
      </c>
      <c r="K84" s="251"/>
    </row>
    <row r="85" spans="2:11" ht="15" customHeight="1">
      <c r="B85" s="249" t="s">
        <v>228</v>
      </c>
      <c r="C85" s="250" t="s">
        <v>643</v>
      </c>
      <c r="D85" s="250"/>
      <c r="E85" s="251" t="s">
        <v>713</v>
      </c>
      <c r="F85" s="251" t="s">
        <v>854</v>
      </c>
      <c r="G85" s="252">
        <v>2025</v>
      </c>
      <c r="H85" s="253">
        <v>157355400</v>
      </c>
      <c r="I85" s="252"/>
      <c r="J85" s="254"/>
      <c r="K85" s="251"/>
    </row>
    <row r="86" spans="2:11" ht="15" customHeight="1">
      <c r="B86" s="249" t="s">
        <v>228</v>
      </c>
      <c r="C86" s="250" t="s">
        <v>345</v>
      </c>
      <c r="D86" s="250" t="s">
        <v>562</v>
      </c>
      <c r="E86" s="251" t="s">
        <v>757</v>
      </c>
      <c r="F86" s="251" t="s">
        <v>257</v>
      </c>
      <c r="G86" s="252">
        <v>2017</v>
      </c>
      <c r="H86" s="253">
        <v>64500000</v>
      </c>
      <c r="I86" s="252">
        <v>2918</v>
      </c>
      <c r="J86" s="254">
        <v>8000000</v>
      </c>
      <c r="K86" s="251"/>
    </row>
    <row r="87" spans="2:11" ht="15" customHeight="1">
      <c r="B87" s="249" t="s">
        <v>228</v>
      </c>
      <c r="C87" s="250" t="s">
        <v>345</v>
      </c>
      <c r="D87" s="250"/>
      <c r="E87" s="251" t="s">
        <v>729</v>
      </c>
      <c r="F87" s="251" t="s">
        <v>257</v>
      </c>
      <c r="G87" s="252">
        <v>2018</v>
      </c>
      <c r="H87" s="253">
        <v>71000000</v>
      </c>
      <c r="I87" s="252">
        <v>2022</v>
      </c>
      <c r="J87" s="254">
        <v>1180000</v>
      </c>
      <c r="K87" s="251"/>
    </row>
    <row r="88" spans="2:11" ht="15" customHeight="1">
      <c r="B88" s="249" t="s">
        <v>228</v>
      </c>
      <c r="C88" s="250" t="s">
        <v>345</v>
      </c>
      <c r="D88" s="250"/>
      <c r="E88" s="251" t="s">
        <v>714</v>
      </c>
      <c r="F88" s="251" t="s">
        <v>854</v>
      </c>
      <c r="G88" s="252">
        <v>2025</v>
      </c>
      <c r="H88" s="253">
        <v>172563000</v>
      </c>
      <c r="I88" s="252"/>
      <c r="J88" s="254"/>
      <c r="K88" s="251"/>
    </row>
    <row r="89" spans="2:11" ht="15" customHeight="1">
      <c r="B89" s="249" t="s">
        <v>228</v>
      </c>
      <c r="C89" s="250" t="s">
        <v>347</v>
      </c>
      <c r="D89" s="250" t="s">
        <v>563</v>
      </c>
      <c r="E89" s="251" t="s">
        <v>777</v>
      </c>
      <c r="F89" s="251" t="s">
        <v>257</v>
      </c>
      <c r="G89" s="252">
        <v>2019</v>
      </c>
      <c r="H89" s="253">
        <v>100000000</v>
      </c>
      <c r="I89" s="252">
        <v>2020</v>
      </c>
      <c r="J89" s="254">
        <v>1360247</v>
      </c>
      <c r="K89" s="251"/>
    </row>
    <row r="90" spans="2:11" ht="15" customHeight="1">
      <c r="B90" s="249" t="s">
        <v>228</v>
      </c>
      <c r="C90" s="250" t="s">
        <v>347</v>
      </c>
      <c r="D90" s="250"/>
      <c r="E90" s="251" t="s">
        <v>776</v>
      </c>
      <c r="F90" s="251"/>
      <c r="G90" s="252"/>
      <c r="H90" s="253"/>
      <c r="I90" s="252">
        <v>2022</v>
      </c>
      <c r="J90" s="254">
        <v>1584197</v>
      </c>
      <c r="K90" s="251"/>
    </row>
    <row r="91" spans="2:11" ht="15" customHeight="1">
      <c r="B91" s="249" t="s">
        <v>228</v>
      </c>
      <c r="C91" s="250" t="s">
        <v>347</v>
      </c>
      <c r="D91" s="250"/>
      <c r="E91" s="251" t="s">
        <v>712</v>
      </c>
      <c r="F91" s="251" t="s">
        <v>854</v>
      </c>
      <c r="G91" s="252">
        <v>2025</v>
      </c>
      <c r="H91" s="253">
        <v>155520600</v>
      </c>
      <c r="I91" s="252"/>
      <c r="J91" s="254"/>
      <c r="K91" s="251"/>
    </row>
    <row r="92" spans="2:11" ht="15" customHeight="1">
      <c r="B92" s="249" t="s">
        <v>228</v>
      </c>
      <c r="C92" s="250" t="s">
        <v>347</v>
      </c>
      <c r="D92" s="250"/>
      <c r="E92" s="251" t="s">
        <v>778</v>
      </c>
      <c r="F92" s="251"/>
      <c r="G92" s="252"/>
      <c r="H92" s="253"/>
      <c r="I92" s="252"/>
      <c r="J92" s="254"/>
      <c r="K92" s="251"/>
    </row>
    <row r="93" spans="2:11" ht="15" customHeight="1">
      <c r="B93" s="249" t="s">
        <v>228</v>
      </c>
      <c r="C93" s="250" t="s">
        <v>520</v>
      </c>
      <c r="D93" s="250" t="s">
        <v>564</v>
      </c>
      <c r="E93" s="251" t="s">
        <v>779</v>
      </c>
      <c r="F93" s="251" t="s">
        <v>257</v>
      </c>
      <c r="G93" s="252">
        <v>2018</v>
      </c>
      <c r="H93" s="253">
        <v>79000000</v>
      </c>
      <c r="I93" s="252">
        <v>2022</v>
      </c>
      <c r="J93" s="254">
        <v>1275587</v>
      </c>
      <c r="K93" s="251"/>
    </row>
    <row r="94" spans="2:11" ht="15" customHeight="1">
      <c r="B94" s="249" t="s">
        <v>228</v>
      </c>
      <c r="C94" s="250" t="s">
        <v>520</v>
      </c>
      <c r="D94" s="250"/>
      <c r="E94" s="251" t="s">
        <v>708</v>
      </c>
      <c r="F94" s="251" t="s">
        <v>854</v>
      </c>
      <c r="G94" s="252">
        <v>2025</v>
      </c>
      <c r="H94" s="253">
        <v>133212400</v>
      </c>
      <c r="I94" s="252"/>
      <c r="J94" s="254"/>
      <c r="K94" s="251"/>
    </row>
    <row r="95" spans="2:11" ht="15" customHeight="1">
      <c r="B95" s="249" t="s">
        <v>228</v>
      </c>
      <c r="C95" s="250" t="s">
        <v>518</v>
      </c>
      <c r="D95" s="250" t="s">
        <v>565</v>
      </c>
      <c r="E95" s="251" t="s">
        <v>729</v>
      </c>
      <c r="F95" s="251" t="s">
        <v>257</v>
      </c>
      <c r="G95" s="252">
        <v>2017</v>
      </c>
      <c r="H95" s="253">
        <v>50000000</v>
      </c>
      <c r="I95" s="252">
        <v>2020</v>
      </c>
      <c r="J95" s="254">
        <v>4000000</v>
      </c>
      <c r="K95" s="251"/>
    </row>
    <row r="96" spans="2:11" ht="15" customHeight="1">
      <c r="B96" s="249" t="s">
        <v>228</v>
      </c>
      <c r="C96" s="250" t="s">
        <v>518</v>
      </c>
      <c r="D96" s="250"/>
      <c r="E96" s="251" t="s">
        <v>694</v>
      </c>
      <c r="F96" s="251" t="s">
        <v>257</v>
      </c>
      <c r="G96" s="252">
        <v>2019</v>
      </c>
      <c r="H96" s="253">
        <v>50000000</v>
      </c>
      <c r="I96" s="252">
        <v>2022</v>
      </c>
      <c r="J96" s="254">
        <v>7000000</v>
      </c>
      <c r="K96" s="251"/>
    </row>
    <row r="97" spans="2:11" ht="15" customHeight="1">
      <c r="B97" s="249" t="s">
        <v>228</v>
      </c>
      <c r="C97" s="250" t="s">
        <v>518</v>
      </c>
      <c r="D97" s="250"/>
      <c r="E97" s="251"/>
      <c r="F97" s="251"/>
      <c r="G97" s="252">
        <v>2020</v>
      </c>
      <c r="H97" s="253">
        <v>50000000</v>
      </c>
      <c r="I97" s="252">
        <v>2023</v>
      </c>
      <c r="J97" s="254">
        <v>7500000</v>
      </c>
      <c r="K97" s="251"/>
    </row>
    <row r="98" spans="2:11" ht="15" customHeight="1">
      <c r="B98" s="249" t="s">
        <v>228</v>
      </c>
      <c r="C98" s="250" t="s">
        <v>518</v>
      </c>
      <c r="D98" s="250"/>
      <c r="E98" s="251" t="s">
        <v>715</v>
      </c>
      <c r="F98" s="251" t="s">
        <v>854</v>
      </c>
      <c r="G98" s="252">
        <v>2025</v>
      </c>
      <c r="H98" s="253">
        <v>159990600</v>
      </c>
      <c r="I98" s="252"/>
      <c r="J98" s="254"/>
      <c r="K98" s="251"/>
    </row>
    <row r="99" spans="2:11" ht="15" customHeight="1">
      <c r="B99" s="249" t="s">
        <v>228</v>
      </c>
      <c r="C99" s="250" t="s">
        <v>519</v>
      </c>
      <c r="D99" s="250" t="s">
        <v>566</v>
      </c>
      <c r="E99" s="251" t="s">
        <v>697</v>
      </c>
      <c r="F99" s="251" t="s">
        <v>257</v>
      </c>
      <c r="G99" s="252">
        <v>2017</v>
      </c>
      <c r="H99" s="253">
        <v>65806702</v>
      </c>
      <c r="I99" s="252"/>
      <c r="J99" s="254"/>
      <c r="K99" s="251"/>
    </row>
    <row r="100" spans="2:11" ht="15" customHeight="1">
      <c r="B100" s="249" t="s">
        <v>228</v>
      </c>
      <c r="C100" s="250" t="s">
        <v>519</v>
      </c>
      <c r="D100" s="250"/>
      <c r="E100" s="251"/>
      <c r="F100" s="251" t="s">
        <v>257</v>
      </c>
      <c r="G100" s="252">
        <v>2018</v>
      </c>
      <c r="H100" s="253">
        <v>72927500</v>
      </c>
      <c r="I100" s="252"/>
      <c r="J100" s="254"/>
      <c r="K100" s="251"/>
    </row>
    <row r="101" spans="2:11" ht="15" customHeight="1">
      <c r="B101" s="249" t="s">
        <v>228</v>
      </c>
      <c r="C101" s="250" t="s">
        <v>519</v>
      </c>
      <c r="D101" s="250"/>
      <c r="E101" s="251" t="s">
        <v>708</v>
      </c>
      <c r="F101" s="251" t="s">
        <v>854</v>
      </c>
      <c r="G101" s="252">
        <v>2025</v>
      </c>
      <c r="H101" s="253">
        <v>139816000</v>
      </c>
      <c r="I101" s="252"/>
      <c r="J101" s="254"/>
      <c r="K101" s="251"/>
    </row>
    <row r="102" spans="2:11" ht="15" customHeight="1">
      <c r="B102" s="249" t="s">
        <v>228</v>
      </c>
      <c r="C102" s="250" t="s">
        <v>519</v>
      </c>
      <c r="D102" s="250"/>
      <c r="E102" s="251" t="s">
        <v>780</v>
      </c>
      <c r="F102" s="251"/>
      <c r="G102" s="252"/>
      <c r="H102" s="253"/>
      <c r="I102" s="252"/>
      <c r="J102" s="254"/>
      <c r="K102" s="251"/>
    </row>
    <row r="103" spans="2:11" ht="15" customHeight="1">
      <c r="B103" s="249" t="s">
        <v>228</v>
      </c>
      <c r="C103" s="250" t="s">
        <v>519</v>
      </c>
      <c r="D103" s="250"/>
      <c r="E103" s="251" t="s">
        <v>722</v>
      </c>
      <c r="F103" s="251"/>
      <c r="G103" s="252"/>
      <c r="H103" s="253"/>
      <c r="I103" s="252"/>
      <c r="J103" s="254"/>
      <c r="K103" s="251"/>
    </row>
    <row r="104" spans="2:11" ht="15" customHeight="1">
      <c r="B104" s="249" t="s">
        <v>228</v>
      </c>
      <c r="C104" s="250" t="s">
        <v>355</v>
      </c>
      <c r="D104" s="250" t="s">
        <v>567</v>
      </c>
      <c r="E104" s="251" t="s">
        <v>775</v>
      </c>
      <c r="F104" s="251" t="s">
        <v>257</v>
      </c>
      <c r="G104" s="252">
        <v>2018</v>
      </c>
      <c r="H104" s="253">
        <v>50000000</v>
      </c>
      <c r="I104" s="252">
        <v>2022</v>
      </c>
      <c r="J104" s="254">
        <v>2440485</v>
      </c>
      <c r="K104" s="251"/>
    </row>
    <row r="105" spans="2:11" ht="15" customHeight="1">
      <c r="B105" s="249" t="s">
        <v>228</v>
      </c>
      <c r="C105" s="250" t="s">
        <v>355</v>
      </c>
      <c r="D105" s="250"/>
      <c r="E105" s="251"/>
      <c r="F105" s="251"/>
      <c r="G105" s="252">
        <v>2021</v>
      </c>
      <c r="H105" s="253">
        <v>110664000</v>
      </c>
      <c r="I105" s="252">
        <v>2023</v>
      </c>
      <c r="J105" s="254">
        <v>223785</v>
      </c>
      <c r="K105" s="251"/>
    </row>
    <row r="106" spans="2:11" ht="15" customHeight="1">
      <c r="B106" s="249" t="s">
        <v>228</v>
      </c>
      <c r="C106" s="250" t="s">
        <v>355</v>
      </c>
      <c r="D106" s="250"/>
      <c r="E106" s="251" t="s">
        <v>708</v>
      </c>
      <c r="F106" s="251" t="s">
        <v>854</v>
      </c>
      <c r="G106" s="252">
        <v>2025</v>
      </c>
      <c r="H106" s="253">
        <v>211177800</v>
      </c>
      <c r="I106" s="252"/>
      <c r="J106" s="254"/>
      <c r="K106" s="251"/>
    </row>
    <row r="107" spans="2:11" ht="15" customHeight="1">
      <c r="B107" s="249" t="s">
        <v>228</v>
      </c>
      <c r="C107" s="250" t="s">
        <v>357</v>
      </c>
      <c r="D107" s="250" t="s">
        <v>568</v>
      </c>
      <c r="E107" s="251" t="s">
        <v>722</v>
      </c>
      <c r="F107" s="251" t="s">
        <v>257</v>
      </c>
      <c r="G107" s="252">
        <v>2017</v>
      </c>
      <c r="H107" s="253">
        <v>72352000</v>
      </c>
      <c r="I107" s="252"/>
      <c r="J107" s="254"/>
      <c r="K107" s="251"/>
    </row>
    <row r="108" spans="2:11" ht="15" customHeight="1">
      <c r="B108" s="249" t="s">
        <v>228</v>
      </c>
      <c r="C108" s="250" t="s">
        <v>357</v>
      </c>
      <c r="D108" s="250"/>
      <c r="E108" s="251" t="s">
        <v>708</v>
      </c>
      <c r="F108" s="251" t="s">
        <v>854</v>
      </c>
      <c r="G108" s="252">
        <v>2025</v>
      </c>
      <c r="H108" s="253">
        <v>139999000</v>
      </c>
      <c r="I108" s="252"/>
      <c r="J108" s="254"/>
      <c r="K108" s="251"/>
    </row>
    <row r="109" spans="2:11" ht="15" customHeight="1">
      <c r="B109" s="249" t="s">
        <v>228</v>
      </c>
      <c r="C109" s="250" t="s">
        <v>357</v>
      </c>
      <c r="D109" s="250"/>
      <c r="E109" s="251" t="s">
        <v>717</v>
      </c>
      <c r="F109" s="251"/>
      <c r="G109" s="252"/>
      <c r="H109" s="253"/>
      <c r="I109" s="252"/>
      <c r="J109" s="254"/>
      <c r="K109" s="251"/>
    </row>
    <row r="110" spans="2:11" ht="15" customHeight="1">
      <c r="B110" s="249" t="s">
        <v>229</v>
      </c>
      <c r="C110" s="250" t="s">
        <v>359</v>
      </c>
      <c r="D110" s="250" t="s">
        <v>569</v>
      </c>
      <c r="E110" s="251"/>
      <c r="F110" s="251" t="s">
        <v>257</v>
      </c>
      <c r="G110" s="252">
        <v>2018</v>
      </c>
      <c r="H110" s="253">
        <v>50000000</v>
      </c>
      <c r="I110" s="252"/>
      <c r="J110" s="254"/>
      <c r="K110" s="257" t="s">
        <v>781</v>
      </c>
    </row>
    <row r="111" spans="2:11" ht="15" customHeight="1">
      <c r="B111" s="249" t="s">
        <v>229</v>
      </c>
      <c r="C111" s="250" t="s">
        <v>359</v>
      </c>
      <c r="D111" s="250"/>
      <c r="E111" s="251" t="s">
        <v>716</v>
      </c>
      <c r="F111" s="251" t="s">
        <v>854</v>
      </c>
      <c r="G111" s="252">
        <v>2025</v>
      </c>
      <c r="H111" s="255">
        <v>0</v>
      </c>
      <c r="I111" s="252"/>
      <c r="J111" s="254"/>
      <c r="K111" s="257"/>
    </row>
    <row r="112" spans="2:11" ht="15" customHeight="1">
      <c r="B112" s="249" t="s">
        <v>229</v>
      </c>
      <c r="C112" s="250" t="s">
        <v>361</v>
      </c>
      <c r="D112" s="250" t="s">
        <v>570</v>
      </c>
      <c r="E112" s="251" t="s">
        <v>813</v>
      </c>
      <c r="F112" s="251" t="s">
        <v>257</v>
      </c>
      <c r="G112" s="252">
        <v>2017</v>
      </c>
      <c r="H112" s="253">
        <v>40867800</v>
      </c>
      <c r="I112" s="252"/>
      <c r="J112" s="254"/>
      <c r="K112" s="251"/>
    </row>
    <row r="113" spans="2:11" ht="15" customHeight="1">
      <c r="B113" s="249" t="s">
        <v>229</v>
      </c>
      <c r="C113" s="250" t="s">
        <v>361</v>
      </c>
      <c r="D113" s="250"/>
      <c r="E113" s="251" t="s">
        <v>694</v>
      </c>
      <c r="F113" s="251" t="s">
        <v>257</v>
      </c>
      <c r="G113" s="252">
        <v>2018</v>
      </c>
      <c r="H113" s="253">
        <v>42435600</v>
      </c>
      <c r="I113" s="252"/>
      <c r="J113" s="254"/>
      <c r="K113" s="251"/>
    </row>
    <row r="114" spans="2:11" ht="15" customHeight="1">
      <c r="B114" s="249" t="s">
        <v>229</v>
      </c>
      <c r="C114" s="250" t="s">
        <v>361</v>
      </c>
      <c r="D114" s="250"/>
      <c r="E114" s="251" t="s">
        <v>782</v>
      </c>
      <c r="F114" s="251" t="s">
        <v>854</v>
      </c>
      <c r="G114" s="252">
        <v>2025</v>
      </c>
      <c r="H114" s="253">
        <v>234425800</v>
      </c>
      <c r="I114" s="252"/>
      <c r="J114" s="254"/>
      <c r="K114" s="251"/>
    </row>
    <row r="115" spans="2:11" ht="15" customHeight="1">
      <c r="B115" s="249" t="s">
        <v>229</v>
      </c>
      <c r="C115" s="250" t="s">
        <v>361</v>
      </c>
      <c r="D115" s="250"/>
      <c r="E115" s="251" t="s">
        <v>783</v>
      </c>
      <c r="F115" s="251"/>
      <c r="G115" s="252"/>
      <c r="H115" s="253"/>
      <c r="I115" s="252"/>
      <c r="J115" s="254"/>
      <c r="K115" s="251"/>
    </row>
    <row r="116" spans="2:11" ht="15" customHeight="1">
      <c r="B116" s="249" t="s">
        <v>229</v>
      </c>
      <c r="C116" s="250" t="s">
        <v>363</v>
      </c>
      <c r="D116" s="250" t="s">
        <v>571</v>
      </c>
      <c r="E116" s="251" t="s">
        <v>743</v>
      </c>
      <c r="F116" s="251" t="s">
        <v>257</v>
      </c>
      <c r="G116" s="252">
        <v>2017</v>
      </c>
      <c r="H116" s="253">
        <v>75000000</v>
      </c>
      <c r="I116" s="252">
        <v>2022</v>
      </c>
      <c r="J116" s="254">
        <v>2866500</v>
      </c>
      <c r="K116" s="251"/>
    </row>
    <row r="117" spans="2:11" ht="15" customHeight="1">
      <c r="B117" s="249" t="s">
        <v>229</v>
      </c>
      <c r="C117" s="250" t="s">
        <v>363</v>
      </c>
      <c r="D117" s="250"/>
      <c r="E117" s="251" t="s">
        <v>708</v>
      </c>
      <c r="F117" s="251" t="s">
        <v>854</v>
      </c>
      <c r="G117" s="252">
        <v>2025</v>
      </c>
      <c r="H117" s="253">
        <v>190800000</v>
      </c>
      <c r="I117" s="252"/>
      <c r="J117" s="254"/>
      <c r="K117" s="251"/>
    </row>
    <row r="118" spans="2:11" ht="15" customHeight="1">
      <c r="B118" s="249" t="s">
        <v>229</v>
      </c>
      <c r="C118" s="250" t="s">
        <v>365</v>
      </c>
      <c r="D118" s="250" t="s">
        <v>572</v>
      </c>
      <c r="E118" s="251" t="s">
        <v>694</v>
      </c>
      <c r="F118" s="251" t="s">
        <v>257</v>
      </c>
      <c r="G118" s="252">
        <v>2018</v>
      </c>
      <c r="H118" s="253">
        <v>43515000</v>
      </c>
      <c r="I118" s="252"/>
      <c r="J118" s="254"/>
      <c r="K118" s="257" t="s">
        <v>766</v>
      </c>
    </row>
    <row r="119" spans="2:11" ht="15" customHeight="1">
      <c r="B119" s="249" t="s">
        <v>229</v>
      </c>
      <c r="C119" s="250" t="s">
        <v>365</v>
      </c>
      <c r="D119" s="250"/>
      <c r="E119" s="251" t="s">
        <v>755</v>
      </c>
      <c r="F119" s="251"/>
      <c r="G119" s="252"/>
      <c r="H119" s="253">
        <v>68000000</v>
      </c>
      <c r="I119" s="252"/>
      <c r="J119" s="254"/>
      <c r="K119" s="257"/>
    </row>
    <row r="120" spans="2:11" ht="15" customHeight="1">
      <c r="B120" s="249" t="s">
        <v>229</v>
      </c>
      <c r="C120" s="250" t="s">
        <v>366</v>
      </c>
      <c r="D120" s="250" t="s">
        <v>573</v>
      </c>
      <c r="E120" s="251" t="s">
        <v>784</v>
      </c>
      <c r="F120" s="251" t="s">
        <v>257</v>
      </c>
      <c r="G120" s="252">
        <v>2017</v>
      </c>
      <c r="H120" s="253">
        <v>41697100</v>
      </c>
      <c r="I120" s="252"/>
      <c r="J120" s="254"/>
      <c r="K120" s="251"/>
    </row>
    <row r="121" spans="2:11" ht="15" customHeight="1">
      <c r="B121" s="249" t="s">
        <v>229</v>
      </c>
      <c r="C121" s="250" t="s">
        <v>366</v>
      </c>
      <c r="D121" s="250"/>
      <c r="E121" s="251" t="s">
        <v>785</v>
      </c>
      <c r="F121" s="251"/>
      <c r="G121" s="252"/>
      <c r="H121" s="253"/>
      <c r="I121" s="252"/>
      <c r="J121" s="254"/>
      <c r="K121" s="251"/>
    </row>
    <row r="122" spans="2:11" ht="15" customHeight="1">
      <c r="B122" s="249" t="s">
        <v>229</v>
      </c>
      <c r="C122" s="250" t="s">
        <v>366</v>
      </c>
      <c r="D122" s="250"/>
      <c r="E122" s="251" t="s">
        <v>717</v>
      </c>
      <c r="F122" s="251" t="s">
        <v>854</v>
      </c>
      <c r="G122" s="252">
        <v>2025</v>
      </c>
      <c r="H122" s="253">
        <v>202500000</v>
      </c>
      <c r="I122" s="252"/>
      <c r="J122" s="254"/>
      <c r="K122" s="251"/>
    </row>
    <row r="123" spans="2:11" ht="15" customHeight="1">
      <c r="B123" s="249" t="s">
        <v>229</v>
      </c>
      <c r="C123" s="250" t="s">
        <v>368</v>
      </c>
      <c r="D123" s="250" t="s">
        <v>574</v>
      </c>
      <c r="E123" s="251" t="s">
        <v>786</v>
      </c>
      <c r="F123" s="251" t="s">
        <v>257</v>
      </c>
      <c r="G123" s="252">
        <v>2016</v>
      </c>
      <c r="H123" s="253">
        <v>50000000</v>
      </c>
      <c r="I123" s="252">
        <v>2022</v>
      </c>
      <c r="J123" s="254">
        <v>102607</v>
      </c>
      <c r="K123" s="251"/>
    </row>
    <row r="124" spans="2:11" ht="15" customHeight="1">
      <c r="B124" s="249" t="s">
        <v>229</v>
      </c>
      <c r="C124" s="250" t="s">
        <v>368</v>
      </c>
      <c r="D124" s="250"/>
      <c r="E124" s="251"/>
      <c r="F124" s="251"/>
      <c r="G124" s="252"/>
      <c r="H124" s="253"/>
      <c r="I124" s="252">
        <v>2023</v>
      </c>
      <c r="J124" s="254">
        <v>725250</v>
      </c>
      <c r="K124" s="251"/>
    </row>
    <row r="125" spans="2:11" ht="15" customHeight="1">
      <c r="B125" s="249" t="s">
        <v>229</v>
      </c>
      <c r="C125" s="250" t="s">
        <v>368</v>
      </c>
      <c r="D125" s="250"/>
      <c r="E125" s="251" t="s">
        <v>718</v>
      </c>
      <c r="F125" s="251" t="s">
        <v>854</v>
      </c>
      <c r="G125" s="252">
        <v>2025</v>
      </c>
      <c r="H125" s="253">
        <v>162400000</v>
      </c>
      <c r="I125" s="252"/>
      <c r="J125" s="254"/>
      <c r="K125" s="251"/>
    </row>
    <row r="126" spans="2:11" ht="15" customHeight="1">
      <c r="B126" s="249" t="s">
        <v>230</v>
      </c>
      <c r="C126" s="250" t="s">
        <v>644</v>
      </c>
      <c r="D126" s="250" t="s">
        <v>575</v>
      </c>
      <c r="E126" s="251" t="s">
        <v>698</v>
      </c>
      <c r="F126" s="251" t="s">
        <v>257</v>
      </c>
      <c r="G126" s="252">
        <v>2017</v>
      </c>
      <c r="H126" s="253">
        <v>43679500</v>
      </c>
      <c r="I126" s="252"/>
      <c r="J126" s="254"/>
      <c r="K126" s="251"/>
    </row>
    <row r="127" spans="2:11" ht="15" customHeight="1">
      <c r="B127" s="249" t="s">
        <v>230</v>
      </c>
      <c r="C127" s="250" t="s">
        <v>644</v>
      </c>
      <c r="D127" s="250"/>
      <c r="E127" s="251"/>
      <c r="F127" s="251"/>
      <c r="G127" s="252">
        <v>2018</v>
      </c>
      <c r="H127" s="253">
        <v>82797800</v>
      </c>
      <c r="I127" s="252"/>
      <c r="J127" s="254"/>
      <c r="K127" s="251"/>
    </row>
    <row r="128" spans="2:11" ht="15" customHeight="1">
      <c r="B128" s="249" t="s">
        <v>230</v>
      </c>
      <c r="C128" s="250" t="s">
        <v>644</v>
      </c>
      <c r="D128" s="250"/>
      <c r="E128" s="251" t="s">
        <v>707</v>
      </c>
      <c r="F128" s="251" t="s">
        <v>854</v>
      </c>
      <c r="G128" s="252">
        <v>2025</v>
      </c>
      <c r="H128" s="253">
        <v>198655600</v>
      </c>
      <c r="I128" s="252"/>
      <c r="J128" s="254"/>
      <c r="K128" s="251"/>
    </row>
    <row r="129" spans="2:11" ht="15" customHeight="1">
      <c r="B129" s="249" t="s">
        <v>230</v>
      </c>
      <c r="C129" s="250" t="s">
        <v>332</v>
      </c>
      <c r="D129" s="250" t="s">
        <v>576</v>
      </c>
      <c r="E129" s="251" t="s">
        <v>699</v>
      </c>
      <c r="F129" s="251" t="s">
        <v>854</v>
      </c>
      <c r="G129" s="252">
        <v>2025</v>
      </c>
      <c r="H129" s="259">
        <v>187000000</v>
      </c>
      <c r="I129" s="252"/>
      <c r="J129" s="254"/>
      <c r="K129" s="257"/>
    </row>
    <row r="130" spans="2:11" ht="15" customHeight="1">
      <c r="B130" s="249" t="s">
        <v>230</v>
      </c>
      <c r="C130" s="250" t="s">
        <v>373</v>
      </c>
      <c r="D130" s="250" t="s">
        <v>577</v>
      </c>
      <c r="E130" s="251" t="s">
        <v>788</v>
      </c>
      <c r="F130" s="251" t="s">
        <v>257</v>
      </c>
      <c r="G130" s="252">
        <v>2016</v>
      </c>
      <c r="H130" s="253">
        <v>50000000</v>
      </c>
      <c r="I130" s="252"/>
      <c r="J130" s="254"/>
      <c r="K130" s="257" t="s">
        <v>781</v>
      </c>
    </row>
    <row r="131" spans="2:11" ht="15" customHeight="1">
      <c r="B131" s="249" t="s">
        <v>230</v>
      </c>
      <c r="C131" s="250" t="s">
        <v>645</v>
      </c>
      <c r="D131" s="250" t="s">
        <v>578</v>
      </c>
      <c r="E131" s="251" t="s">
        <v>789</v>
      </c>
      <c r="F131" s="251" t="s">
        <v>257</v>
      </c>
      <c r="G131" s="252">
        <v>2021</v>
      </c>
      <c r="H131" s="253">
        <v>62500000</v>
      </c>
      <c r="I131" s="252"/>
      <c r="J131" s="254"/>
      <c r="K131" s="251"/>
    </row>
    <row r="132" spans="2:11" ht="15" customHeight="1">
      <c r="B132" s="249" t="s">
        <v>230</v>
      </c>
      <c r="C132" s="250" t="s">
        <v>645</v>
      </c>
      <c r="D132" s="250"/>
      <c r="E132" s="251" t="s">
        <v>715</v>
      </c>
      <c r="F132" s="251" t="s">
        <v>854</v>
      </c>
      <c r="G132" s="252">
        <v>2025</v>
      </c>
      <c r="H132" s="253">
        <v>237000000</v>
      </c>
      <c r="I132" s="252"/>
      <c r="J132" s="254"/>
      <c r="K132" s="251"/>
    </row>
    <row r="133" spans="2:11" ht="15" customHeight="1">
      <c r="B133" s="249" t="s">
        <v>230</v>
      </c>
      <c r="C133" s="250" t="s">
        <v>646</v>
      </c>
      <c r="D133" s="250" t="s">
        <v>579</v>
      </c>
      <c r="E133" s="251" t="s">
        <v>729</v>
      </c>
      <c r="F133" s="251" t="s">
        <v>790</v>
      </c>
      <c r="G133" s="252">
        <v>2017</v>
      </c>
      <c r="H133" s="253">
        <v>50000000</v>
      </c>
      <c r="I133" s="252"/>
      <c r="J133" s="254"/>
      <c r="K133" s="251"/>
    </row>
    <row r="134" spans="2:11" ht="15" customHeight="1">
      <c r="B134" s="249" t="s">
        <v>230</v>
      </c>
      <c r="C134" s="250" t="s">
        <v>646</v>
      </c>
      <c r="D134" s="250"/>
      <c r="E134" s="251" t="s">
        <v>791</v>
      </c>
      <c r="F134" s="251" t="s">
        <v>854</v>
      </c>
      <c r="G134" s="252">
        <v>2025</v>
      </c>
      <c r="H134" s="253">
        <v>173500000</v>
      </c>
      <c r="I134" s="252"/>
      <c r="J134" s="254"/>
      <c r="K134" s="251"/>
    </row>
    <row r="135" spans="2:11" ht="15" customHeight="1">
      <c r="B135" s="249" t="s">
        <v>230</v>
      </c>
      <c r="C135" s="250" t="s">
        <v>646</v>
      </c>
      <c r="D135" s="250"/>
      <c r="E135" s="251" t="s">
        <v>731</v>
      </c>
      <c r="F135" s="251"/>
      <c r="G135" s="252"/>
      <c r="H135" s="253"/>
      <c r="I135" s="252"/>
      <c r="J135" s="254"/>
      <c r="K135" s="251"/>
    </row>
    <row r="136" spans="2:11" ht="15" customHeight="1">
      <c r="B136" s="249" t="s">
        <v>230</v>
      </c>
      <c r="C136" s="250" t="s">
        <v>379</v>
      </c>
      <c r="D136" s="250" t="s">
        <v>580</v>
      </c>
      <c r="E136" s="251" t="s">
        <v>792</v>
      </c>
      <c r="F136" s="251"/>
      <c r="G136" s="252"/>
      <c r="H136" s="253"/>
      <c r="I136" s="252"/>
      <c r="J136" s="254"/>
      <c r="K136" s="257" t="s">
        <v>772</v>
      </c>
    </row>
    <row r="137" spans="2:11" ht="15" customHeight="1">
      <c r="B137" s="249" t="s">
        <v>230</v>
      </c>
      <c r="C137" s="250" t="s">
        <v>379</v>
      </c>
      <c r="D137" s="250"/>
      <c r="E137" s="251" t="s">
        <v>729</v>
      </c>
      <c r="F137" s="251"/>
      <c r="G137" s="252"/>
      <c r="H137" s="253"/>
      <c r="I137" s="252"/>
      <c r="J137" s="254"/>
      <c r="K137" s="257"/>
    </row>
    <row r="138" spans="2:11" ht="15" customHeight="1">
      <c r="B138" s="249" t="s">
        <v>230</v>
      </c>
      <c r="C138" s="250" t="s">
        <v>379</v>
      </c>
      <c r="D138" s="250"/>
      <c r="E138" s="251" t="s">
        <v>699</v>
      </c>
      <c r="F138" s="251" t="s">
        <v>854</v>
      </c>
      <c r="G138" s="252">
        <v>2025</v>
      </c>
      <c r="H138" s="253">
        <v>230000000</v>
      </c>
      <c r="I138" s="252"/>
      <c r="J138" s="254"/>
      <c r="K138" s="257"/>
    </row>
    <row r="139" spans="2:11" ht="15" customHeight="1">
      <c r="B139" s="249" t="s">
        <v>230</v>
      </c>
      <c r="C139" s="250" t="s">
        <v>527</v>
      </c>
      <c r="D139" s="250" t="s">
        <v>581</v>
      </c>
      <c r="E139" s="251" t="s">
        <v>778</v>
      </c>
      <c r="F139" s="251" t="s">
        <v>854</v>
      </c>
      <c r="G139" s="252">
        <v>2025</v>
      </c>
      <c r="H139" s="253">
        <v>185000000</v>
      </c>
      <c r="I139" s="252"/>
      <c r="J139" s="254"/>
      <c r="K139" s="257" t="s">
        <v>772</v>
      </c>
    </row>
    <row r="140" spans="2:11" ht="15" customHeight="1">
      <c r="B140" s="249" t="s">
        <v>230</v>
      </c>
      <c r="C140" s="250" t="s">
        <v>527</v>
      </c>
      <c r="D140" s="250"/>
      <c r="E140" s="251" t="s">
        <v>707</v>
      </c>
      <c r="F140" s="251"/>
      <c r="G140" s="252"/>
      <c r="H140" s="253"/>
      <c r="I140" s="252"/>
      <c r="J140" s="254"/>
      <c r="K140" s="257"/>
    </row>
    <row r="141" spans="2:11" ht="15" customHeight="1">
      <c r="B141" s="249" t="s">
        <v>230</v>
      </c>
      <c r="C141" s="250" t="s">
        <v>383</v>
      </c>
      <c r="D141" s="250" t="s">
        <v>582</v>
      </c>
      <c r="E141" s="251" t="s">
        <v>720</v>
      </c>
      <c r="F141" s="251" t="s">
        <v>854</v>
      </c>
      <c r="G141" s="252">
        <v>2025</v>
      </c>
      <c r="H141" s="255">
        <v>0</v>
      </c>
      <c r="I141" s="252"/>
      <c r="J141" s="254"/>
      <c r="K141" s="257" t="s">
        <v>793</v>
      </c>
    </row>
    <row r="142" spans="2:11" ht="15" customHeight="1">
      <c r="B142" s="249" t="s">
        <v>230</v>
      </c>
      <c r="C142" s="250" t="s">
        <v>385</v>
      </c>
      <c r="D142" s="250" t="s">
        <v>583</v>
      </c>
      <c r="E142" s="251" t="s">
        <v>794</v>
      </c>
      <c r="F142" s="251" t="s">
        <v>257</v>
      </c>
      <c r="G142" s="252">
        <v>2017</v>
      </c>
      <c r="H142" s="253">
        <v>109021300</v>
      </c>
      <c r="I142" s="252"/>
      <c r="J142" s="254"/>
      <c r="K142" s="251"/>
    </row>
    <row r="143" spans="2:11" ht="15" customHeight="1">
      <c r="B143" s="249" t="s">
        <v>230</v>
      </c>
      <c r="C143" s="250" t="s">
        <v>385</v>
      </c>
      <c r="D143" s="250"/>
      <c r="E143" s="251" t="s">
        <v>795</v>
      </c>
      <c r="F143" s="251"/>
      <c r="G143" s="252"/>
      <c r="H143" s="253"/>
      <c r="I143" s="252"/>
      <c r="J143" s="254"/>
      <c r="K143" s="251"/>
    </row>
    <row r="144" spans="2:11" ht="15" customHeight="1">
      <c r="B144" s="249" t="s">
        <v>230</v>
      </c>
      <c r="C144" s="250" t="s">
        <v>385</v>
      </c>
      <c r="D144" s="250"/>
      <c r="E144" s="251" t="s">
        <v>720</v>
      </c>
      <c r="F144" s="251" t="s">
        <v>854</v>
      </c>
      <c r="G144" s="252">
        <v>2025</v>
      </c>
      <c r="H144" s="253">
        <v>169500000</v>
      </c>
      <c r="I144" s="252"/>
      <c r="J144" s="254"/>
      <c r="K144" s="251"/>
    </row>
    <row r="145" spans="2:11" ht="15" customHeight="1">
      <c r="B145" s="249" t="s">
        <v>230</v>
      </c>
      <c r="C145" s="250" t="s">
        <v>387</v>
      </c>
      <c r="D145" s="250" t="s">
        <v>584</v>
      </c>
      <c r="E145" s="251" t="s">
        <v>797</v>
      </c>
      <c r="F145" s="251" t="s">
        <v>257</v>
      </c>
      <c r="G145" s="252">
        <v>2019</v>
      </c>
      <c r="H145" s="253">
        <v>75000000</v>
      </c>
      <c r="I145" s="252"/>
      <c r="J145" s="254"/>
      <c r="K145" s="251"/>
    </row>
    <row r="146" spans="2:11" ht="15" customHeight="1">
      <c r="B146" s="249" t="s">
        <v>230</v>
      </c>
      <c r="C146" s="250" t="s">
        <v>387</v>
      </c>
      <c r="D146" s="250"/>
      <c r="E146" s="251" t="s">
        <v>796</v>
      </c>
      <c r="F146" s="251" t="s">
        <v>257</v>
      </c>
      <c r="G146" s="252">
        <v>2021</v>
      </c>
      <c r="H146" s="253">
        <v>300000000</v>
      </c>
      <c r="I146" s="252"/>
      <c r="J146" s="254"/>
      <c r="K146" s="251"/>
    </row>
    <row r="147" spans="2:11" ht="15" customHeight="1">
      <c r="B147" s="249" t="s">
        <v>230</v>
      </c>
      <c r="C147" s="250" t="s">
        <v>387</v>
      </c>
      <c r="D147" s="250"/>
      <c r="E147" s="251" t="s">
        <v>715</v>
      </c>
      <c r="F147" s="251" t="s">
        <v>854</v>
      </c>
      <c r="G147" s="252">
        <v>2025</v>
      </c>
      <c r="H147" s="253">
        <v>216821000</v>
      </c>
      <c r="I147" s="252"/>
      <c r="J147" s="254"/>
      <c r="K147" s="251"/>
    </row>
    <row r="148" spans="2:11" ht="15" customHeight="1">
      <c r="B148" s="249" t="s">
        <v>230</v>
      </c>
      <c r="C148" s="250" t="s">
        <v>387</v>
      </c>
      <c r="D148" s="250"/>
      <c r="E148" s="251" t="s">
        <v>798</v>
      </c>
      <c r="F148" s="251"/>
      <c r="G148" s="252"/>
      <c r="H148" s="253"/>
      <c r="I148" s="252"/>
      <c r="J148" s="254"/>
      <c r="K148" s="251"/>
    </row>
    <row r="149" spans="2:11" ht="15" customHeight="1">
      <c r="B149" s="249" t="s">
        <v>230</v>
      </c>
      <c r="C149" s="250" t="s">
        <v>389</v>
      </c>
      <c r="D149" s="250" t="s">
        <v>585</v>
      </c>
      <c r="E149" s="251" t="s">
        <v>694</v>
      </c>
      <c r="F149" s="251" t="s">
        <v>257</v>
      </c>
      <c r="G149" s="252">
        <v>2017</v>
      </c>
      <c r="H149" s="253">
        <v>80000000</v>
      </c>
      <c r="I149" s="252"/>
      <c r="J149" s="254"/>
      <c r="K149" s="251"/>
    </row>
    <row r="150" spans="2:11" ht="15" customHeight="1">
      <c r="B150" s="249" t="s">
        <v>230</v>
      </c>
      <c r="C150" s="250" t="s">
        <v>389</v>
      </c>
      <c r="D150" s="250"/>
      <c r="E150" s="251" t="s">
        <v>729</v>
      </c>
      <c r="F150" s="251" t="s">
        <v>257</v>
      </c>
      <c r="G150" s="252">
        <v>2018</v>
      </c>
      <c r="H150" s="253">
        <v>50733000</v>
      </c>
      <c r="I150" s="252"/>
      <c r="J150" s="254"/>
      <c r="K150" s="251"/>
    </row>
    <row r="151" spans="2:11" ht="15" customHeight="1">
      <c r="B151" s="249" t="s">
        <v>230</v>
      </c>
      <c r="C151" s="250" t="s">
        <v>389</v>
      </c>
      <c r="D151" s="250"/>
      <c r="E151" s="251" t="s">
        <v>711</v>
      </c>
      <c r="F151" s="251" t="s">
        <v>854</v>
      </c>
      <c r="G151" s="252">
        <v>2025</v>
      </c>
      <c r="H151" s="253">
        <v>167000000</v>
      </c>
      <c r="I151" s="252"/>
      <c r="J151" s="254"/>
      <c r="K151" s="251"/>
    </row>
    <row r="152" spans="2:11" ht="15" customHeight="1">
      <c r="B152" s="249" t="s">
        <v>230</v>
      </c>
      <c r="C152" s="250" t="s">
        <v>390</v>
      </c>
      <c r="D152" s="250" t="s">
        <v>586</v>
      </c>
      <c r="E152" s="251" t="s">
        <v>799</v>
      </c>
      <c r="F152" s="251" t="s">
        <v>257</v>
      </c>
      <c r="G152" s="252">
        <v>2016</v>
      </c>
      <c r="H152" s="253">
        <v>50000000</v>
      </c>
      <c r="I152" s="252">
        <v>2022</v>
      </c>
      <c r="J152" s="254">
        <v>8400000</v>
      </c>
      <c r="K152" s="251"/>
    </row>
    <row r="153" spans="2:11" ht="15" customHeight="1">
      <c r="B153" s="249" t="s">
        <v>230</v>
      </c>
      <c r="C153" s="250" t="s">
        <v>390</v>
      </c>
      <c r="D153" s="250"/>
      <c r="E153" s="251"/>
      <c r="F153" s="251"/>
      <c r="G153" s="252">
        <v>2021</v>
      </c>
      <c r="H153" s="253">
        <v>235000000</v>
      </c>
      <c r="I153" s="252"/>
      <c r="J153" s="254"/>
      <c r="K153" s="251"/>
    </row>
    <row r="154" spans="2:11" ht="15" customHeight="1">
      <c r="B154" s="249" t="s">
        <v>230</v>
      </c>
      <c r="C154" s="250" t="s">
        <v>390</v>
      </c>
      <c r="D154" s="250"/>
      <c r="E154" s="251" t="s">
        <v>707</v>
      </c>
      <c r="F154" s="251" t="s">
        <v>854</v>
      </c>
      <c r="G154" s="252">
        <v>2025</v>
      </c>
      <c r="H154" s="253">
        <v>177314500</v>
      </c>
      <c r="I154" s="252"/>
      <c r="J154" s="254"/>
      <c r="K154" s="251"/>
    </row>
    <row r="155" spans="2:11" ht="15" customHeight="1">
      <c r="B155" s="249" t="s">
        <v>230</v>
      </c>
      <c r="C155" s="250" t="s">
        <v>392</v>
      </c>
      <c r="D155" s="250" t="s">
        <v>587</v>
      </c>
      <c r="E155" s="251" t="s">
        <v>722</v>
      </c>
      <c r="F155" s="251" t="s">
        <v>257</v>
      </c>
      <c r="G155" s="252">
        <v>2018</v>
      </c>
      <c r="H155" s="253">
        <v>47325000</v>
      </c>
      <c r="I155" s="252">
        <v>2021</v>
      </c>
      <c r="J155" s="254">
        <v>22240600</v>
      </c>
      <c r="K155" s="251"/>
    </row>
    <row r="156" spans="2:11" ht="15" customHeight="1">
      <c r="B156" s="249" t="s">
        <v>230</v>
      </c>
      <c r="C156" s="250" t="s">
        <v>392</v>
      </c>
      <c r="D156" s="250"/>
      <c r="E156" s="251" t="s">
        <v>800</v>
      </c>
      <c r="F156" s="251" t="s">
        <v>257</v>
      </c>
      <c r="G156" s="252">
        <v>2019</v>
      </c>
      <c r="H156" s="253">
        <v>80000000</v>
      </c>
      <c r="I156" s="252"/>
      <c r="J156" s="254"/>
      <c r="K156" s="251"/>
    </row>
    <row r="157" spans="2:11" ht="15" customHeight="1">
      <c r="B157" s="249" t="s">
        <v>230</v>
      </c>
      <c r="C157" s="250" t="s">
        <v>392</v>
      </c>
      <c r="D157" s="250"/>
      <c r="E157" s="251" t="s">
        <v>722</v>
      </c>
      <c r="F157" s="251" t="s">
        <v>854</v>
      </c>
      <c r="G157" s="252">
        <v>2025</v>
      </c>
      <c r="H157" s="253">
        <v>212000000</v>
      </c>
      <c r="I157" s="252"/>
      <c r="J157" s="254"/>
      <c r="K157" s="251"/>
    </row>
    <row r="158" spans="2:11" ht="15" customHeight="1">
      <c r="B158" s="249" t="s">
        <v>230</v>
      </c>
      <c r="C158" s="250" t="s">
        <v>392</v>
      </c>
      <c r="D158" s="250"/>
      <c r="E158" s="251" t="s">
        <v>731</v>
      </c>
      <c r="F158" s="251"/>
      <c r="G158" s="252"/>
      <c r="H158" s="253"/>
      <c r="I158" s="252"/>
      <c r="J158" s="254"/>
      <c r="K158" s="251"/>
    </row>
    <row r="159" spans="2:11" ht="15" customHeight="1">
      <c r="B159" s="249" t="s">
        <v>230</v>
      </c>
      <c r="C159" s="250" t="s">
        <v>394</v>
      </c>
      <c r="D159" s="250" t="s">
        <v>588</v>
      </c>
      <c r="E159" s="251" t="s">
        <v>694</v>
      </c>
      <c r="F159" s="251" t="s">
        <v>257</v>
      </c>
      <c r="G159" s="252">
        <v>2017</v>
      </c>
      <c r="H159" s="253">
        <v>75000000</v>
      </c>
      <c r="I159" s="252">
        <v>2021</v>
      </c>
      <c r="J159" s="254">
        <v>6007153</v>
      </c>
      <c r="K159" s="251"/>
    </row>
    <row r="160" spans="2:11" ht="15" customHeight="1">
      <c r="B160" s="249" t="s">
        <v>230</v>
      </c>
      <c r="C160" s="250" t="s">
        <v>394</v>
      </c>
      <c r="D160" s="250"/>
      <c r="E160" s="251" t="s">
        <v>801</v>
      </c>
      <c r="F160" s="251" t="s">
        <v>257</v>
      </c>
      <c r="G160" s="252">
        <v>2018</v>
      </c>
      <c r="H160" s="253">
        <v>100000000</v>
      </c>
      <c r="I160" s="252"/>
      <c r="J160" s="254"/>
      <c r="K160" s="251"/>
    </row>
    <row r="161" spans="2:11" ht="15" customHeight="1">
      <c r="B161" s="249" t="s">
        <v>230</v>
      </c>
      <c r="C161" s="250" t="s">
        <v>394</v>
      </c>
      <c r="D161" s="250"/>
      <c r="E161" s="251" t="s">
        <v>721</v>
      </c>
      <c r="F161" s="251" t="s">
        <v>854</v>
      </c>
      <c r="G161" s="252">
        <v>2025</v>
      </c>
      <c r="H161" s="253">
        <v>167000000</v>
      </c>
      <c r="I161" s="252"/>
      <c r="J161" s="254"/>
      <c r="K161" s="251"/>
    </row>
    <row r="162" spans="2:11" ht="15" customHeight="1">
      <c r="B162" s="249" t="s">
        <v>230</v>
      </c>
      <c r="C162" s="250" t="s">
        <v>396</v>
      </c>
      <c r="D162" s="250" t="s">
        <v>589</v>
      </c>
      <c r="E162" s="251" t="s">
        <v>729</v>
      </c>
      <c r="F162" s="251" t="s">
        <v>736</v>
      </c>
      <c r="G162" s="252" t="s">
        <v>691</v>
      </c>
      <c r="H162" s="255">
        <v>0</v>
      </c>
      <c r="I162" s="252">
        <v>2021</v>
      </c>
      <c r="J162" s="254">
        <v>2007300</v>
      </c>
      <c r="K162" s="251"/>
    </row>
    <row r="163" spans="2:11" ht="15" customHeight="1">
      <c r="B163" s="249" t="s">
        <v>230</v>
      </c>
      <c r="C163" s="250" t="s">
        <v>396</v>
      </c>
      <c r="D163" s="250"/>
      <c r="E163" s="251" t="s">
        <v>802</v>
      </c>
      <c r="F163" s="251" t="s">
        <v>736</v>
      </c>
      <c r="G163" s="252" t="s">
        <v>691</v>
      </c>
      <c r="H163" s="255">
        <v>0</v>
      </c>
      <c r="I163" s="252"/>
      <c r="J163" s="254"/>
      <c r="K163" s="251"/>
    </row>
    <row r="164" spans="2:11" ht="15" customHeight="1">
      <c r="B164" s="249" t="s">
        <v>230</v>
      </c>
      <c r="C164" s="250" t="s">
        <v>396</v>
      </c>
      <c r="D164" s="250"/>
      <c r="E164" s="251" t="s">
        <v>803</v>
      </c>
      <c r="F164" s="251" t="s">
        <v>854</v>
      </c>
      <c r="G164" s="252">
        <v>2025</v>
      </c>
      <c r="H164" s="253">
        <v>166000000</v>
      </c>
      <c r="I164" s="252"/>
      <c r="J164" s="254"/>
      <c r="K164" s="251"/>
    </row>
    <row r="165" spans="2:11" ht="15" customHeight="1">
      <c r="B165" s="249" t="s">
        <v>230</v>
      </c>
      <c r="C165" s="250" t="s">
        <v>396</v>
      </c>
      <c r="D165" s="250"/>
      <c r="E165" s="251" t="s">
        <v>707</v>
      </c>
      <c r="F165" s="251"/>
      <c r="G165" s="252"/>
      <c r="H165" s="253"/>
      <c r="I165" s="252"/>
      <c r="J165" s="254"/>
      <c r="K165" s="251"/>
    </row>
    <row r="166" spans="2:11" ht="15" customHeight="1">
      <c r="B166" s="249" t="s">
        <v>230</v>
      </c>
      <c r="C166" s="250" t="s">
        <v>398</v>
      </c>
      <c r="D166" s="250" t="s">
        <v>590</v>
      </c>
      <c r="E166" s="252" t="s">
        <v>691</v>
      </c>
      <c r="F166" s="252" t="s">
        <v>691</v>
      </c>
      <c r="G166" s="252" t="s">
        <v>691</v>
      </c>
      <c r="H166" s="260">
        <v>0</v>
      </c>
      <c r="I166" s="252" t="s">
        <v>691</v>
      </c>
      <c r="J166" s="260">
        <v>0</v>
      </c>
      <c r="K166" s="257" t="s">
        <v>804</v>
      </c>
    </row>
    <row r="167" spans="2:11" ht="15" customHeight="1">
      <c r="B167" s="249" t="s">
        <v>230</v>
      </c>
      <c r="C167" s="250" t="s">
        <v>399</v>
      </c>
      <c r="D167" s="250" t="s">
        <v>591</v>
      </c>
      <c r="E167" s="251" t="s">
        <v>805</v>
      </c>
      <c r="F167" s="251" t="s">
        <v>257</v>
      </c>
      <c r="G167" s="252">
        <v>2017</v>
      </c>
      <c r="H167" s="253">
        <v>41765000</v>
      </c>
      <c r="I167" s="252"/>
      <c r="J167" s="254"/>
      <c r="K167" s="251"/>
    </row>
    <row r="168" spans="2:11" ht="15" customHeight="1">
      <c r="B168" s="249" t="s">
        <v>230</v>
      </c>
      <c r="C168" s="250" t="s">
        <v>399</v>
      </c>
      <c r="D168" s="250"/>
      <c r="E168" s="251" t="s">
        <v>719</v>
      </c>
      <c r="F168" s="251" t="s">
        <v>854</v>
      </c>
      <c r="G168" s="252">
        <v>2025</v>
      </c>
      <c r="H168" s="253">
        <v>158000000</v>
      </c>
      <c r="I168" s="252"/>
      <c r="J168" s="254"/>
      <c r="K168" s="251"/>
    </row>
    <row r="169" spans="2:11" ht="15" customHeight="1">
      <c r="B169" s="249" t="s">
        <v>231</v>
      </c>
      <c r="C169" s="250" t="s">
        <v>353</v>
      </c>
      <c r="D169" s="250" t="s">
        <v>592</v>
      </c>
      <c r="E169" s="251" t="s">
        <v>729</v>
      </c>
      <c r="F169" s="251" t="s">
        <v>257</v>
      </c>
      <c r="G169" s="252">
        <v>2017</v>
      </c>
      <c r="H169" s="253">
        <v>75000000</v>
      </c>
      <c r="I169" s="252">
        <v>2017</v>
      </c>
      <c r="J169" s="254">
        <v>1105000</v>
      </c>
      <c r="K169" s="257" t="s">
        <v>766</v>
      </c>
    </row>
    <row r="170" spans="2:11" ht="15" customHeight="1">
      <c r="B170" s="249" t="s">
        <v>231</v>
      </c>
      <c r="C170" s="250" t="s">
        <v>353</v>
      </c>
      <c r="D170" s="250"/>
      <c r="E170" s="251" t="s">
        <v>806</v>
      </c>
      <c r="F170" s="251" t="s">
        <v>257</v>
      </c>
      <c r="G170" s="252">
        <v>2020</v>
      </c>
      <c r="H170" s="253">
        <v>200000000</v>
      </c>
      <c r="I170" s="252">
        <v>2021</v>
      </c>
      <c r="J170" s="254">
        <v>1703690</v>
      </c>
      <c r="K170" s="257"/>
    </row>
    <row r="171" spans="2:11" ht="15" customHeight="1">
      <c r="B171" s="249" t="s">
        <v>231</v>
      </c>
      <c r="C171" s="250" t="s">
        <v>353</v>
      </c>
      <c r="D171" s="250"/>
      <c r="E171" s="251" t="s">
        <v>722</v>
      </c>
      <c r="F171" s="251"/>
      <c r="G171" s="252"/>
      <c r="H171" s="253"/>
      <c r="I171" s="252"/>
      <c r="J171" s="254"/>
      <c r="K171" s="257"/>
    </row>
    <row r="172" spans="2:11" ht="15" customHeight="1">
      <c r="B172" s="249" t="s">
        <v>231</v>
      </c>
      <c r="C172" s="250" t="s">
        <v>647</v>
      </c>
      <c r="D172" s="250" t="s">
        <v>593</v>
      </c>
      <c r="E172" s="251" t="s">
        <v>757</v>
      </c>
      <c r="F172" s="251" t="s">
        <v>257</v>
      </c>
      <c r="G172" s="252">
        <v>2017</v>
      </c>
      <c r="H172" s="253">
        <v>100000000</v>
      </c>
      <c r="I172" s="252"/>
      <c r="J172" s="254"/>
      <c r="K172" s="251"/>
    </row>
    <row r="173" spans="2:11" ht="15" customHeight="1">
      <c r="B173" s="249" t="s">
        <v>231</v>
      </c>
      <c r="C173" s="250" t="s">
        <v>647</v>
      </c>
      <c r="D173" s="250"/>
      <c r="E173" s="251" t="s">
        <v>873</v>
      </c>
      <c r="F173" s="251"/>
      <c r="G173" s="252"/>
      <c r="H173" s="253"/>
      <c r="I173" s="252"/>
      <c r="J173" s="254"/>
      <c r="K173" s="251"/>
    </row>
    <row r="174" spans="2:11" ht="15" customHeight="1">
      <c r="B174" s="249" t="s">
        <v>231</v>
      </c>
      <c r="C174" s="250" t="s">
        <v>647</v>
      </c>
      <c r="D174" s="250"/>
      <c r="E174" s="251" t="s">
        <v>722</v>
      </c>
      <c r="F174" s="251" t="s">
        <v>854</v>
      </c>
      <c r="G174" s="252">
        <v>2025</v>
      </c>
      <c r="H174" s="253">
        <v>198090000</v>
      </c>
      <c r="I174" s="252"/>
      <c r="J174" s="254"/>
      <c r="K174" s="251"/>
    </row>
    <row r="175" spans="2:11" ht="15" customHeight="1">
      <c r="B175" s="249" t="s">
        <v>231</v>
      </c>
      <c r="C175" s="250" t="s">
        <v>404</v>
      </c>
      <c r="D175" s="250" t="s">
        <v>594</v>
      </c>
      <c r="E175" s="251" t="s">
        <v>807</v>
      </c>
      <c r="F175" s="251"/>
      <c r="G175" s="252"/>
      <c r="H175" s="253"/>
      <c r="I175" s="252"/>
      <c r="J175" s="254"/>
      <c r="K175" s="251"/>
    </row>
    <row r="176" spans="2:11" ht="15" customHeight="1">
      <c r="B176" s="249" t="s">
        <v>231</v>
      </c>
      <c r="C176" s="250" t="s">
        <v>404</v>
      </c>
      <c r="D176" s="250"/>
      <c r="E176" s="251" t="s">
        <v>723</v>
      </c>
      <c r="F176" s="251" t="s">
        <v>854</v>
      </c>
      <c r="G176" s="252">
        <v>2025</v>
      </c>
      <c r="H176" s="253">
        <v>177880000</v>
      </c>
      <c r="I176" s="252"/>
      <c r="J176" s="254"/>
      <c r="K176" s="251"/>
    </row>
    <row r="177" spans="2:11" ht="15" customHeight="1">
      <c r="B177" s="249" t="s">
        <v>231</v>
      </c>
      <c r="C177" s="250" t="s">
        <v>648</v>
      </c>
      <c r="D177" s="250" t="s">
        <v>595</v>
      </c>
      <c r="E177" s="251" t="s">
        <v>729</v>
      </c>
      <c r="F177" s="251" t="s">
        <v>257</v>
      </c>
      <c r="G177" s="252">
        <v>2016</v>
      </c>
      <c r="H177" s="253">
        <v>32875000</v>
      </c>
      <c r="I177" s="252">
        <v>2018</v>
      </c>
      <c r="J177" s="254">
        <v>2323920</v>
      </c>
      <c r="K177" s="251"/>
    </row>
    <row r="178" spans="2:11" ht="15" customHeight="1">
      <c r="B178" s="249" t="s">
        <v>231</v>
      </c>
      <c r="C178" s="250" t="s">
        <v>648</v>
      </c>
      <c r="D178" s="250"/>
      <c r="E178" s="251" t="s">
        <v>808</v>
      </c>
      <c r="F178" s="251" t="s">
        <v>257</v>
      </c>
      <c r="G178" s="252">
        <v>2017</v>
      </c>
      <c r="H178" s="253">
        <v>100228000</v>
      </c>
      <c r="I178" s="252">
        <v>2019</v>
      </c>
      <c r="J178" s="254">
        <v>4000000</v>
      </c>
      <c r="K178" s="251"/>
    </row>
    <row r="179" spans="2:11" ht="15" customHeight="1">
      <c r="B179" s="249" t="s">
        <v>231</v>
      </c>
      <c r="C179" s="250" t="s">
        <v>648</v>
      </c>
      <c r="D179" s="250"/>
      <c r="E179" s="251" t="s">
        <v>809</v>
      </c>
      <c r="F179" s="251" t="s">
        <v>257</v>
      </c>
      <c r="G179" s="252">
        <v>2018</v>
      </c>
      <c r="H179" s="253">
        <v>50593500</v>
      </c>
      <c r="I179" s="252">
        <v>2020</v>
      </c>
      <c r="J179" s="254">
        <v>3394000</v>
      </c>
      <c r="K179" s="251"/>
    </row>
    <row r="180" spans="2:11" ht="15" customHeight="1">
      <c r="B180" s="249" t="s">
        <v>231</v>
      </c>
      <c r="C180" s="250" t="s">
        <v>648</v>
      </c>
      <c r="D180" s="250"/>
      <c r="E180" s="251"/>
      <c r="F180" s="251" t="s">
        <v>257</v>
      </c>
      <c r="G180" s="252">
        <v>2020</v>
      </c>
      <c r="H180" s="253">
        <v>100000000</v>
      </c>
      <c r="I180" s="252">
        <v>2021</v>
      </c>
      <c r="J180" s="254">
        <v>3894000</v>
      </c>
      <c r="K180" s="251"/>
    </row>
    <row r="181" spans="2:11" ht="15" customHeight="1">
      <c r="B181" s="249" t="s">
        <v>231</v>
      </c>
      <c r="C181" s="250" t="s">
        <v>648</v>
      </c>
      <c r="D181" s="250"/>
      <c r="E181" s="251"/>
      <c r="F181" s="251" t="s">
        <v>751</v>
      </c>
      <c r="G181" s="252"/>
      <c r="H181" s="253">
        <v>50000000</v>
      </c>
      <c r="I181" s="252">
        <v>2022</v>
      </c>
      <c r="J181" s="254">
        <v>10184500</v>
      </c>
      <c r="K181" s="251"/>
    </row>
    <row r="182" spans="2:11" ht="15" customHeight="1">
      <c r="B182" s="249" t="s">
        <v>231</v>
      </c>
      <c r="C182" s="250" t="s">
        <v>648</v>
      </c>
      <c r="D182" s="250"/>
      <c r="E182" s="251" t="s">
        <v>731</v>
      </c>
      <c r="F182" s="251" t="s">
        <v>854</v>
      </c>
      <c r="G182" s="252">
        <v>2025</v>
      </c>
      <c r="H182" s="253">
        <v>216410000</v>
      </c>
      <c r="I182" s="252">
        <v>2023</v>
      </c>
      <c r="J182" s="254">
        <v>8378000</v>
      </c>
      <c r="K182" s="251"/>
    </row>
    <row r="183" spans="2:11" ht="15" customHeight="1">
      <c r="B183" s="249" t="s">
        <v>231</v>
      </c>
      <c r="C183" s="250" t="s">
        <v>648</v>
      </c>
      <c r="D183" s="250"/>
      <c r="E183" s="251" t="s">
        <v>724</v>
      </c>
      <c r="F183" s="251"/>
      <c r="G183" s="252"/>
      <c r="H183" s="253"/>
      <c r="I183" s="252"/>
      <c r="J183" s="254"/>
      <c r="K183" s="251"/>
    </row>
    <row r="184" spans="2:11" ht="15" customHeight="1">
      <c r="B184" s="249" t="s">
        <v>231</v>
      </c>
      <c r="C184" s="250" t="s">
        <v>407</v>
      </c>
      <c r="D184" s="250" t="s">
        <v>596</v>
      </c>
      <c r="E184" s="251" t="s">
        <v>729</v>
      </c>
      <c r="F184" s="251" t="s">
        <v>751</v>
      </c>
      <c r="G184" s="252">
        <v>2021</v>
      </c>
      <c r="H184" s="253">
        <v>100000000</v>
      </c>
      <c r="I184" s="252">
        <v>2022</v>
      </c>
      <c r="J184" s="254">
        <v>528000</v>
      </c>
      <c r="K184" s="251"/>
    </row>
    <row r="185" spans="2:11" ht="15" customHeight="1">
      <c r="B185" s="249" t="s">
        <v>231</v>
      </c>
      <c r="C185" s="250" t="s">
        <v>407</v>
      </c>
      <c r="D185" s="250"/>
      <c r="E185" s="251" t="s">
        <v>722</v>
      </c>
      <c r="F185" s="251" t="s">
        <v>854</v>
      </c>
      <c r="G185" s="252">
        <v>2025</v>
      </c>
      <c r="H185" s="253">
        <v>216042600</v>
      </c>
      <c r="I185" s="252"/>
      <c r="J185" s="254"/>
      <c r="K185" s="251"/>
    </row>
    <row r="186" spans="2:11" ht="15" customHeight="1">
      <c r="B186" s="249" t="s">
        <v>231</v>
      </c>
      <c r="C186" s="250" t="s">
        <v>409</v>
      </c>
      <c r="D186" s="250" t="s">
        <v>597</v>
      </c>
      <c r="E186" s="251"/>
      <c r="F186" s="251"/>
      <c r="G186" s="252">
        <v>2016</v>
      </c>
      <c r="H186" s="253">
        <v>3800000</v>
      </c>
      <c r="I186" s="252"/>
      <c r="J186" s="254"/>
      <c r="K186" s="251"/>
    </row>
    <row r="187" spans="2:11" ht="15" customHeight="1">
      <c r="B187" s="249" t="s">
        <v>231</v>
      </c>
      <c r="C187" s="250" t="s">
        <v>409</v>
      </c>
      <c r="D187" s="250"/>
      <c r="E187" s="251"/>
      <c r="F187" s="251"/>
      <c r="G187" s="252">
        <v>2017</v>
      </c>
      <c r="H187" s="253">
        <v>155881800</v>
      </c>
      <c r="I187" s="252"/>
      <c r="J187" s="254"/>
      <c r="K187" s="251"/>
    </row>
    <row r="188" spans="2:11" ht="15" customHeight="1">
      <c r="B188" s="249" t="s">
        <v>231</v>
      </c>
      <c r="C188" s="250" t="s">
        <v>409</v>
      </c>
      <c r="D188" s="250"/>
      <c r="E188" s="251"/>
      <c r="F188" s="251" t="s">
        <v>810</v>
      </c>
      <c r="G188" s="252"/>
      <c r="H188" s="253">
        <v>50000000</v>
      </c>
      <c r="I188" s="252"/>
      <c r="J188" s="254"/>
      <c r="K188" s="251"/>
    </row>
    <row r="189" spans="2:11" ht="15" customHeight="1">
      <c r="B189" s="249" t="s">
        <v>231</v>
      </c>
      <c r="C189" s="250" t="s">
        <v>409</v>
      </c>
      <c r="D189" s="250"/>
      <c r="E189" s="251" t="s">
        <v>722</v>
      </c>
      <c r="F189" s="251" t="s">
        <v>854</v>
      </c>
      <c r="G189" s="252">
        <v>2025</v>
      </c>
      <c r="H189" s="253">
        <v>216042600</v>
      </c>
      <c r="I189" s="252"/>
      <c r="J189" s="254"/>
      <c r="K189" s="251"/>
    </row>
    <row r="190" spans="2:11" ht="15" customHeight="1">
      <c r="B190" s="249" t="s">
        <v>231</v>
      </c>
      <c r="C190" s="250" t="s">
        <v>411</v>
      </c>
      <c r="D190" s="250" t="s">
        <v>598</v>
      </c>
      <c r="E190" s="251" t="s">
        <v>740</v>
      </c>
      <c r="F190" s="251" t="s">
        <v>257</v>
      </c>
      <c r="G190" s="252">
        <v>2018</v>
      </c>
      <c r="H190" s="253">
        <v>206076000</v>
      </c>
      <c r="I190" s="252">
        <v>2018</v>
      </c>
      <c r="J190" s="254">
        <v>7856850</v>
      </c>
      <c r="K190" s="251"/>
    </row>
    <row r="191" spans="2:11" ht="15" customHeight="1">
      <c r="B191" s="249" t="s">
        <v>231</v>
      </c>
      <c r="C191" s="250" t="s">
        <v>411</v>
      </c>
      <c r="D191" s="250"/>
      <c r="E191" s="251" t="s">
        <v>690</v>
      </c>
      <c r="F191" s="251" t="s">
        <v>257</v>
      </c>
      <c r="G191" s="252">
        <v>2019</v>
      </c>
      <c r="H191" s="253">
        <v>156149717</v>
      </c>
      <c r="I191" s="252">
        <v>2019</v>
      </c>
      <c r="J191" s="254">
        <v>8167700</v>
      </c>
      <c r="K191" s="251"/>
    </row>
    <row r="192" spans="2:11" ht="15" customHeight="1">
      <c r="B192" s="249" t="s">
        <v>231</v>
      </c>
      <c r="C192" s="250" t="s">
        <v>411</v>
      </c>
      <c r="D192" s="250"/>
      <c r="E192" s="251" t="s">
        <v>811</v>
      </c>
      <c r="F192" s="251" t="s">
        <v>257</v>
      </c>
      <c r="G192" s="252">
        <v>2021</v>
      </c>
      <c r="H192" s="253">
        <v>30000000</v>
      </c>
      <c r="I192" s="252">
        <v>2020</v>
      </c>
      <c r="J192" s="254">
        <v>4138175</v>
      </c>
      <c r="K192" s="251" t="s">
        <v>812</v>
      </c>
    </row>
    <row r="193" spans="2:11" ht="15" customHeight="1">
      <c r="B193" s="249" t="s">
        <v>231</v>
      </c>
      <c r="C193" s="250" t="s">
        <v>411</v>
      </c>
      <c r="D193" s="250"/>
      <c r="E193" s="251" t="s">
        <v>718</v>
      </c>
      <c r="F193" s="251" t="s">
        <v>854</v>
      </c>
      <c r="G193" s="252">
        <v>2025</v>
      </c>
      <c r="H193" s="253">
        <v>166875000</v>
      </c>
      <c r="I193" s="252">
        <v>2021</v>
      </c>
      <c r="J193" s="254">
        <v>6500000</v>
      </c>
      <c r="K193" s="251"/>
    </row>
    <row r="194" spans="2:11" ht="15" customHeight="1">
      <c r="B194" s="249" t="s">
        <v>231</v>
      </c>
      <c r="C194" s="250" t="s">
        <v>411</v>
      </c>
      <c r="D194" s="250"/>
      <c r="E194" s="251"/>
      <c r="F194" s="251"/>
      <c r="G194" s="252"/>
      <c r="H194" s="253"/>
      <c r="I194" s="252">
        <v>2022</v>
      </c>
      <c r="J194" s="254">
        <v>630000</v>
      </c>
      <c r="K194" s="251"/>
    </row>
    <row r="195" spans="2:11" ht="15" customHeight="1">
      <c r="B195" s="249" t="s">
        <v>231</v>
      </c>
      <c r="C195" s="250" t="s">
        <v>411</v>
      </c>
      <c r="D195" s="250"/>
      <c r="E195" s="251"/>
      <c r="F195" s="251"/>
      <c r="G195" s="252"/>
      <c r="H195" s="253"/>
      <c r="I195" s="252">
        <v>2023</v>
      </c>
      <c r="J195" s="254">
        <v>2540000</v>
      </c>
      <c r="K195" s="251"/>
    </row>
    <row r="196" spans="2:11" ht="15" customHeight="1">
      <c r="B196" s="249" t="s">
        <v>231</v>
      </c>
      <c r="C196" s="250" t="s">
        <v>413</v>
      </c>
      <c r="D196" s="250" t="s">
        <v>599</v>
      </c>
      <c r="E196" s="251" t="s">
        <v>813</v>
      </c>
      <c r="F196" s="251" t="s">
        <v>257</v>
      </c>
      <c r="G196" s="252">
        <v>2017</v>
      </c>
      <c r="H196" s="253">
        <v>150000000</v>
      </c>
      <c r="I196" s="252">
        <v>2019</v>
      </c>
      <c r="J196" s="254">
        <v>11235000</v>
      </c>
      <c r="K196" s="251"/>
    </row>
    <row r="197" spans="2:11" ht="15" customHeight="1">
      <c r="B197" s="249" t="s">
        <v>231</v>
      </c>
      <c r="C197" s="250" t="s">
        <v>413</v>
      </c>
      <c r="D197" s="250"/>
      <c r="E197" s="251"/>
      <c r="F197" s="251"/>
      <c r="G197" s="252">
        <v>2018</v>
      </c>
      <c r="H197" s="253">
        <v>150000000</v>
      </c>
      <c r="I197" s="252">
        <v>2020</v>
      </c>
      <c r="J197" s="254">
        <v>9280000</v>
      </c>
      <c r="K197" s="251"/>
    </row>
    <row r="198" spans="2:11" ht="15" customHeight="1">
      <c r="B198" s="249" t="s">
        <v>231</v>
      </c>
      <c r="C198" s="250" t="s">
        <v>413</v>
      </c>
      <c r="D198" s="250"/>
      <c r="E198" s="251" t="s">
        <v>722</v>
      </c>
      <c r="F198" s="251" t="s">
        <v>854</v>
      </c>
      <c r="G198" s="252">
        <v>2025</v>
      </c>
      <c r="H198" s="253">
        <v>217475000</v>
      </c>
      <c r="I198" s="252">
        <v>2021</v>
      </c>
      <c r="J198" s="254">
        <v>16000000</v>
      </c>
      <c r="K198" s="251"/>
    </row>
    <row r="199" spans="2:11" ht="15" customHeight="1">
      <c r="B199" s="249" t="s">
        <v>231</v>
      </c>
      <c r="C199" s="250" t="s">
        <v>413</v>
      </c>
      <c r="D199" s="250"/>
      <c r="E199" s="251"/>
      <c r="F199" s="251"/>
      <c r="G199" s="252"/>
      <c r="H199" s="253"/>
      <c r="I199" s="252">
        <v>2022</v>
      </c>
      <c r="J199" s="254">
        <v>2931375</v>
      </c>
      <c r="K199" s="251"/>
    </row>
    <row r="200" spans="2:11" ht="15" customHeight="1">
      <c r="B200" s="249" t="s">
        <v>231</v>
      </c>
      <c r="C200" s="250" t="s">
        <v>413</v>
      </c>
      <c r="D200" s="250"/>
      <c r="E200" s="251"/>
      <c r="F200" s="251"/>
      <c r="G200" s="252"/>
      <c r="H200" s="253"/>
      <c r="I200" s="252">
        <v>2023</v>
      </c>
      <c r="J200" s="254">
        <v>673000</v>
      </c>
      <c r="K200" s="251"/>
    </row>
    <row r="201" spans="2:11" ht="15" customHeight="1">
      <c r="B201" s="249" t="s">
        <v>231</v>
      </c>
      <c r="C201" s="250" t="s">
        <v>521</v>
      </c>
      <c r="D201" s="250" t="s">
        <v>600</v>
      </c>
      <c r="E201" s="251" t="s">
        <v>729</v>
      </c>
      <c r="F201" s="251" t="s">
        <v>257</v>
      </c>
      <c r="G201" s="252">
        <v>2017</v>
      </c>
      <c r="H201" s="253">
        <v>70000000</v>
      </c>
      <c r="I201" s="252">
        <v>2019</v>
      </c>
      <c r="J201" s="254">
        <v>3720000</v>
      </c>
      <c r="K201" s="251"/>
    </row>
    <row r="202" spans="2:11" ht="15" customHeight="1">
      <c r="B202" s="249" t="s">
        <v>231</v>
      </c>
      <c r="C202" s="250" t="s">
        <v>521</v>
      </c>
      <c r="D202" s="250"/>
      <c r="E202" s="251" t="s">
        <v>814</v>
      </c>
      <c r="F202" s="251" t="s">
        <v>257</v>
      </c>
      <c r="G202" s="252">
        <v>2018</v>
      </c>
      <c r="H202" s="253">
        <v>150000000</v>
      </c>
      <c r="I202" s="252">
        <v>2020</v>
      </c>
      <c r="J202" s="254">
        <v>3226000</v>
      </c>
      <c r="K202" s="251"/>
    </row>
    <row r="203" spans="2:11" ht="15" customHeight="1">
      <c r="B203" s="249" t="s">
        <v>231</v>
      </c>
      <c r="C203" s="250" t="s">
        <v>521</v>
      </c>
      <c r="D203" s="250"/>
      <c r="E203" s="251" t="s">
        <v>740</v>
      </c>
      <c r="F203" s="251" t="s">
        <v>257</v>
      </c>
      <c r="G203" s="252">
        <v>2018</v>
      </c>
      <c r="H203" s="253">
        <v>50000000</v>
      </c>
      <c r="I203" s="252">
        <v>2021</v>
      </c>
      <c r="J203" s="254">
        <v>2656000</v>
      </c>
      <c r="K203" s="251"/>
    </row>
    <row r="204" spans="2:11" ht="15" customHeight="1">
      <c r="B204" s="249" t="s">
        <v>231</v>
      </c>
      <c r="C204" s="250" t="s">
        <v>521</v>
      </c>
      <c r="D204" s="250"/>
      <c r="E204" s="251" t="s">
        <v>815</v>
      </c>
      <c r="F204" s="251" t="s">
        <v>257</v>
      </c>
      <c r="G204" s="252">
        <v>2020</v>
      </c>
      <c r="H204" s="253">
        <v>99455000</v>
      </c>
      <c r="I204" s="252">
        <v>2023</v>
      </c>
      <c r="J204" s="254">
        <v>1803000</v>
      </c>
      <c r="K204" s="251"/>
    </row>
    <row r="205" spans="2:11" ht="15" customHeight="1">
      <c r="B205" s="249" t="s">
        <v>231</v>
      </c>
      <c r="C205" s="250" t="s">
        <v>521</v>
      </c>
      <c r="D205" s="250"/>
      <c r="E205" s="251" t="s">
        <v>722</v>
      </c>
      <c r="F205" s="251" t="s">
        <v>854</v>
      </c>
      <c r="G205" s="252">
        <v>2025</v>
      </c>
      <c r="H205" s="253">
        <v>207577000</v>
      </c>
      <c r="I205" s="252">
        <v>2024</v>
      </c>
      <c r="J205" s="254">
        <v>1537200</v>
      </c>
      <c r="K205" s="251"/>
    </row>
    <row r="206" spans="2:11" ht="15" customHeight="1">
      <c r="B206" s="249" t="s">
        <v>231</v>
      </c>
      <c r="C206" s="250" t="s">
        <v>417</v>
      </c>
      <c r="D206" s="250" t="s">
        <v>601</v>
      </c>
      <c r="E206" s="251" t="s">
        <v>694</v>
      </c>
      <c r="F206" s="251" t="s">
        <v>257</v>
      </c>
      <c r="G206" s="252">
        <v>2017</v>
      </c>
      <c r="H206" s="253">
        <v>100000000</v>
      </c>
      <c r="I206" s="252">
        <v>2022</v>
      </c>
      <c r="J206" s="254">
        <v>2008260</v>
      </c>
      <c r="K206" s="251"/>
    </row>
    <row r="207" spans="2:11" ht="15" customHeight="1">
      <c r="B207" s="249" t="s">
        <v>231</v>
      </c>
      <c r="C207" s="250" t="s">
        <v>417</v>
      </c>
      <c r="D207" s="250"/>
      <c r="E207" s="251" t="s">
        <v>739</v>
      </c>
      <c r="F207" s="251" t="s">
        <v>257</v>
      </c>
      <c r="G207" s="252">
        <v>2018</v>
      </c>
      <c r="H207" s="253">
        <v>78000000</v>
      </c>
      <c r="I207" s="252">
        <v>2023</v>
      </c>
      <c r="J207" s="254">
        <v>2455800</v>
      </c>
      <c r="K207" s="251"/>
    </row>
    <row r="208" spans="2:11" ht="15" customHeight="1">
      <c r="B208" s="249" t="s">
        <v>231</v>
      </c>
      <c r="C208" s="250" t="s">
        <v>417</v>
      </c>
      <c r="D208" s="250"/>
      <c r="E208" s="251" t="s">
        <v>787</v>
      </c>
      <c r="F208" s="251" t="s">
        <v>816</v>
      </c>
      <c r="G208" s="252">
        <v>2018</v>
      </c>
      <c r="H208" s="253">
        <v>60000000</v>
      </c>
      <c r="I208" s="252">
        <v>2024</v>
      </c>
      <c r="J208" s="254">
        <v>2549900</v>
      </c>
      <c r="K208" s="251"/>
    </row>
    <row r="209" spans="2:11" ht="15" customHeight="1">
      <c r="B209" s="249" t="s">
        <v>231</v>
      </c>
      <c r="C209" s="250" t="s">
        <v>417</v>
      </c>
      <c r="D209" s="250"/>
      <c r="E209" s="251"/>
      <c r="F209" s="251" t="s">
        <v>816</v>
      </c>
      <c r="G209" s="252">
        <v>2019</v>
      </c>
      <c r="H209" s="253">
        <v>60000000</v>
      </c>
      <c r="I209" s="252"/>
      <c r="J209" s="254"/>
      <c r="K209" s="251"/>
    </row>
    <row r="210" spans="2:11" ht="15" customHeight="1">
      <c r="B210" s="249" t="s">
        <v>231</v>
      </c>
      <c r="C210" s="250" t="s">
        <v>417</v>
      </c>
      <c r="D210" s="250"/>
      <c r="E210" s="251" t="s">
        <v>724</v>
      </c>
      <c r="F210" s="251" t="s">
        <v>854</v>
      </c>
      <c r="G210" s="252">
        <v>2025</v>
      </c>
      <c r="H210" s="253">
        <v>194500000</v>
      </c>
      <c r="I210" s="252"/>
      <c r="J210" s="254"/>
      <c r="K210" s="251"/>
    </row>
    <row r="211" spans="2:11" ht="15" customHeight="1">
      <c r="B211" s="249" t="s">
        <v>231</v>
      </c>
      <c r="C211" s="250" t="s">
        <v>523</v>
      </c>
      <c r="D211" s="250" t="s">
        <v>602</v>
      </c>
      <c r="E211" s="251" t="s">
        <v>817</v>
      </c>
      <c r="F211" s="251" t="s">
        <v>257</v>
      </c>
      <c r="G211" s="252">
        <v>2017</v>
      </c>
      <c r="H211" s="253">
        <v>100000000</v>
      </c>
      <c r="I211" s="252">
        <v>2020</v>
      </c>
      <c r="J211" s="254">
        <v>4000000</v>
      </c>
      <c r="K211" s="251"/>
    </row>
    <row r="212" spans="2:11" ht="15" customHeight="1">
      <c r="B212" s="249" t="s">
        <v>231</v>
      </c>
      <c r="C212" s="250" t="s">
        <v>523</v>
      </c>
      <c r="D212" s="250"/>
      <c r="E212" s="251" t="s">
        <v>729</v>
      </c>
      <c r="F212" s="251" t="s">
        <v>257</v>
      </c>
      <c r="G212" s="252">
        <v>2019</v>
      </c>
      <c r="H212" s="253">
        <v>200000000</v>
      </c>
      <c r="I212" s="252">
        <v>2021</v>
      </c>
      <c r="J212" s="254">
        <v>6207700</v>
      </c>
      <c r="K212" s="251"/>
    </row>
    <row r="213" spans="2:11" ht="15" customHeight="1">
      <c r="B213" s="249" t="s">
        <v>231</v>
      </c>
      <c r="C213" s="250" t="s">
        <v>523</v>
      </c>
      <c r="D213" s="250"/>
      <c r="E213" s="251" t="s">
        <v>696</v>
      </c>
      <c r="F213" s="251"/>
      <c r="G213" s="252"/>
      <c r="H213" s="253"/>
      <c r="I213" s="252">
        <v>2023</v>
      </c>
      <c r="J213" s="254">
        <v>8378000</v>
      </c>
      <c r="K213" s="251"/>
    </row>
    <row r="214" spans="2:11" ht="15" customHeight="1">
      <c r="B214" s="249" t="s">
        <v>231</v>
      </c>
      <c r="C214" s="250" t="s">
        <v>523</v>
      </c>
      <c r="D214" s="250"/>
      <c r="E214" s="251" t="s">
        <v>724</v>
      </c>
      <c r="F214" s="251" t="s">
        <v>854</v>
      </c>
      <c r="G214" s="252">
        <v>2025</v>
      </c>
      <c r="H214" s="253">
        <v>215290200</v>
      </c>
      <c r="I214" s="252">
        <v>2023</v>
      </c>
      <c r="J214" s="254">
        <v>4414800</v>
      </c>
      <c r="K214" s="251"/>
    </row>
    <row r="215" spans="2:11" ht="15" customHeight="1">
      <c r="B215" s="249" t="s">
        <v>231</v>
      </c>
      <c r="C215" s="250" t="s">
        <v>649</v>
      </c>
      <c r="D215" s="250" t="s">
        <v>603</v>
      </c>
      <c r="E215" s="251" t="s">
        <v>818</v>
      </c>
      <c r="F215" s="251" t="s">
        <v>257</v>
      </c>
      <c r="G215" s="252">
        <v>2017</v>
      </c>
      <c r="H215" s="253">
        <v>87000000</v>
      </c>
      <c r="I215" s="252">
        <v>2023</v>
      </c>
      <c r="J215" s="254">
        <v>2772250</v>
      </c>
      <c r="K215" s="257" t="s">
        <v>766</v>
      </c>
    </row>
    <row r="216" spans="2:11" ht="15" customHeight="1">
      <c r="B216" s="249" t="s">
        <v>231</v>
      </c>
      <c r="C216" s="250" t="s">
        <v>649</v>
      </c>
      <c r="D216" s="250"/>
      <c r="E216" s="251" t="s">
        <v>694</v>
      </c>
      <c r="F216" s="251" t="s">
        <v>257</v>
      </c>
      <c r="G216" s="252">
        <v>2018</v>
      </c>
      <c r="H216" s="253">
        <v>100500000</v>
      </c>
      <c r="I216" s="252">
        <v>2024</v>
      </c>
      <c r="J216" s="254">
        <v>2776000</v>
      </c>
      <c r="K216" s="257"/>
    </row>
    <row r="217" spans="2:11" ht="15" customHeight="1">
      <c r="B217" s="249" t="s">
        <v>231</v>
      </c>
      <c r="C217" s="250" t="s">
        <v>649</v>
      </c>
      <c r="D217" s="250"/>
      <c r="E217" s="251" t="s">
        <v>801</v>
      </c>
      <c r="F217" s="251" t="s">
        <v>257</v>
      </c>
      <c r="G217" s="252">
        <v>2021</v>
      </c>
      <c r="H217" s="253">
        <v>300700000</v>
      </c>
      <c r="I217" s="252"/>
      <c r="J217" s="254"/>
      <c r="K217" s="257"/>
    </row>
    <row r="218" spans="2:11" ht="15" customHeight="1">
      <c r="B218" s="249" t="s">
        <v>231</v>
      </c>
      <c r="C218" s="250" t="s">
        <v>649</v>
      </c>
      <c r="D218" s="250"/>
      <c r="E218" s="251" t="s">
        <v>819</v>
      </c>
      <c r="F218" s="251" t="s">
        <v>751</v>
      </c>
      <c r="G218" s="252">
        <v>2023</v>
      </c>
      <c r="H218" s="253">
        <v>75000000</v>
      </c>
      <c r="I218" s="252"/>
      <c r="J218" s="254"/>
      <c r="K218" s="251"/>
    </row>
    <row r="219" spans="2:11" ht="15" customHeight="1">
      <c r="B219" s="249" t="s">
        <v>231</v>
      </c>
      <c r="C219" s="250" t="s">
        <v>522</v>
      </c>
      <c r="D219" s="250" t="s">
        <v>539</v>
      </c>
      <c r="E219" s="251" t="s">
        <v>820</v>
      </c>
      <c r="F219" s="251" t="s">
        <v>257</v>
      </c>
      <c r="G219" s="252">
        <v>2017</v>
      </c>
      <c r="H219" s="253">
        <v>150000000</v>
      </c>
      <c r="I219" s="252"/>
      <c r="J219" s="254"/>
      <c r="K219" s="251"/>
    </row>
    <row r="220" spans="2:11" ht="15" customHeight="1">
      <c r="B220" s="249" t="s">
        <v>231</v>
      </c>
      <c r="C220" s="250" t="s">
        <v>522</v>
      </c>
      <c r="D220" s="250"/>
      <c r="E220" s="251" t="s">
        <v>722</v>
      </c>
      <c r="F220" s="251" t="s">
        <v>854</v>
      </c>
      <c r="G220" s="252">
        <v>2025</v>
      </c>
      <c r="H220" s="253">
        <v>167415000</v>
      </c>
      <c r="I220" s="252"/>
      <c r="J220" s="254"/>
      <c r="K220" s="251"/>
    </row>
    <row r="221" spans="2:11" ht="15" customHeight="1">
      <c r="B221" s="249" t="s">
        <v>231</v>
      </c>
      <c r="C221" s="250" t="s">
        <v>425</v>
      </c>
      <c r="D221" s="250" t="s">
        <v>604</v>
      </c>
      <c r="E221" s="251" t="s">
        <v>821</v>
      </c>
      <c r="F221" s="251" t="s">
        <v>257</v>
      </c>
      <c r="G221" s="252">
        <v>2019</v>
      </c>
      <c r="H221" s="253">
        <v>171000000</v>
      </c>
      <c r="I221" s="252">
        <v>2023</v>
      </c>
      <c r="J221" s="254">
        <v>3600000</v>
      </c>
      <c r="K221" s="251"/>
    </row>
    <row r="222" spans="2:11" ht="15" customHeight="1">
      <c r="B222" s="249" t="s">
        <v>231</v>
      </c>
      <c r="C222" s="250" t="s">
        <v>425</v>
      </c>
      <c r="D222" s="250"/>
      <c r="E222" s="251" t="s">
        <v>872</v>
      </c>
      <c r="F222" s="251"/>
      <c r="G222" s="252"/>
      <c r="H222" s="253"/>
      <c r="I222" s="252"/>
      <c r="J222" s="254"/>
      <c r="K222" s="251"/>
    </row>
    <row r="223" spans="2:11" ht="15" customHeight="1">
      <c r="B223" s="249" t="s">
        <v>231</v>
      </c>
      <c r="C223" s="250" t="s">
        <v>425</v>
      </c>
      <c r="D223" s="250"/>
      <c r="E223" s="251" t="s">
        <v>725</v>
      </c>
      <c r="F223" s="251" t="s">
        <v>854</v>
      </c>
      <c r="G223" s="252">
        <v>2025</v>
      </c>
      <c r="H223" s="253">
        <v>206000000</v>
      </c>
      <c r="I223" s="252"/>
      <c r="J223" s="254"/>
      <c r="K223" s="251"/>
    </row>
    <row r="224" spans="2:11" ht="15" customHeight="1">
      <c r="B224" s="249" t="s">
        <v>232</v>
      </c>
      <c r="C224" s="250" t="s">
        <v>528</v>
      </c>
      <c r="D224" s="250" t="s">
        <v>605</v>
      </c>
      <c r="E224" s="251" t="s">
        <v>822</v>
      </c>
      <c r="F224" s="251" t="s">
        <v>257</v>
      </c>
      <c r="G224" s="252">
        <v>2018</v>
      </c>
      <c r="H224" s="253">
        <v>200000000</v>
      </c>
      <c r="I224" s="252"/>
      <c r="J224" s="254"/>
      <c r="K224" s="251"/>
    </row>
    <row r="225" spans="2:11" ht="15" customHeight="1">
      <c r="B225" s="249" t="s">
        <v>232</v>
      </c>
      <c r="C225" s="250" t="s">
        <v>528</v>
      </c>
      <c r="D225" s="250"/>
      <c r="E225" s="251" t="s">
        <v>726</v>
      </c>
      <c r="F225" s="251" t="s">
        <v>854</v>
      </c>
      <c r="G225" s="252">
        <v>2025</v>
      </c>
      <c r="H225" s="253">
        <v>157700000</v>
      </c>
      <c r="I225" s="252"/>
      <c r="J225" s="254"/>
      <c r="K225" s="251"/>
    </row>
    <row r="226" spans="2:11" ht="15" customHeight="1">
      <c r="B226" s="249" t="s">
        <v>232</v>
      </c>
      <c r="C226" s="250" t="s">
        <v>232</v>
      </c>
      <c r="D226" s="250" t="s">
        <v>606</v>
      </c>
      <c r="E226" s="251" t="s">
        <v>715</v>
      </c>
      <c r="F226" s="251" t="s">
        <v>854</v>
      </c>
      <c r="G226" s="252">
        <v>2025</v>
      </c>
      <c r="H226" s="253">
        <v>201300000</v>
      </c>
      <c r="I226" s="252"/>
      <c r="J226" s="254"/>
      <c r="K226" s="257" t="s">
        <v>772</v>
      </c>
    </row>
    <row r="227" spans="2:11" ht="15" customHeight="1">
      <c r="B227" s="249" t="s">
        <v>232</v>
      </c>
      <c r="C227" s="250" t="s">
        <v>232</v>
      </c>
      <c r="D227" s="250"/>
      <c r="E227" s="251" t="s">
        <v>823</v>
      </c>
      <c r="F227" s="251"/>
      <c r="G227" s="252"/>
      <c r="H227" s="253"/>
      <c r="I227" s="252"/>
      <c r="J227" s="254"/>
      <c r="K227" s="257"/>
    </row>
    <row r="228" spans="2:11" ht="15" customHeight="1">
      <c r="B228" s="249" t="s">
        <v>232</v>
      </c>
      <c r="C228" s="250" t="s">
        <v>430</v>
      </c>
      <c r="D228" s="250" t="s">
        <v>607</v>
      </c>
      <c r="E228" s="251" t="s">
        <v>824</v>
      </c>
      <c r="F228" s="251" t="s">
        <v>257</v>
      </c>
      <c r="G228" s="252">
        <v>2018</v>
      </c>
      <c r="H228" s="253">
        <v>50000000</v>
      </c>
      <c r="I228" s="252" t="s">
        <v>691</v>
      </c>
      <c r="J228" s="254" t="s">
        <v>691</v>
      </c>
      <c r="K228" s="257" t="s">
        <v>766</v>
      </c>
    </row>
    <row r="229" spans="2:11" ht="15" customHeight="1">
      <c r="B229" s="249" t="s">
        <v>232</v>
      </c>
      <c r="C229" s="250" t="s">
        <v>431</v>
      </c>
      <c r="D229" s="250" t="s">
        <v>608</v>
      </c>
      <c r="E229" s="251" t="s">
        <v>727</v>
      </c>
      <c r="F229" s="251" t="s">
        <v>854</v>
      </c>
      <c r="G229" s="252">
        <v>2025</v>
      </c>
      <c r="H229" s="260">
        <v>0</v>
      </c>
      <c r="I229" s="252" t="s">
        <v>691</v>
      </c>
      <c r="J229" s="260">
        <v>0</v>
      </c>
      <c r="K229" s="257" t="s">
        <v>793</v>
      </c>
    </row>
    <row r="230" spans="2:11" ht="15" customHeight="1">
      <c r="B230" s="249" t="s">
        <v>232</v>
      </c>
      <c r="C230" s="250" t="s">
        <v>433</v>
      </c>
      <c r="D230" s="250" t="s">
        <v>609</v>
      </c>
      <c r="E230" s="251" t="s">
        <v>826</v>
      </c>
      <c r="F230" s="251" t="s">
        <v>257</v>
      </c>
      <c r="G230" s="252">
        <v>2021</v>
      </c>
      <c r="H230" s="253">
        <v>50000000</v>
      </c>
      <c r="I230" s="252">
        <v>2022</v>
      </c>
      <c r="J230" s="254">
        <v>432000</v>
      </c>
      <c r="K230" s="257" t="s">
        <v>781</v>
      </c>
    </row>
    <row r="231" spans="2:11" ht="15" customHeight="1">
      <c r="B231" s="249" t="s">
        <v>232</v>
      </c>
      <c r="C231" s="250" t="s">
        <v>433</v>
      </c>
      <c r="D231" s="250"/>
      <c r="E231" s="251" t="s">
        <v>825</v>
      </c>
      <c r="F231" s="251"/>
      <c r="G231" s="252"/>
      <c r="H231" s="253"/>
      <c r="I231" s="252">
        <v>2023</v>
      </c>
      <c r="J231" s="254">
        <v>153000</v>
      </c>
      <c r="K231" s="257"/>
    </row>
    <row r="232" spans="2:11" ht="15" customHeight="1">
      <c r="B232" s="249" t="s">
        <v>232</v>
      </c>
      <c r="C232" s="250" t="s">
        <v>433</v>
      </c>
      <c r="D232" s="250"/>
      <c r="E232" s="251" t="s">
        <v>724</v>
      </c>
      <c r="F232" s="251" t="s">
        <v>854</v>
      </c>
      <c r="G232" s="252">
        <v>2025</v>
      </c>
      <c r="H232" s="260">
        <v>0</v>
      </c>
      <c r="I232" s="252"/>
      <c r="J232" s="254"/>
      <c r="K232" s="257"/>
    </row>
    <row r="233" spans="2:11" ht="15" customHeight="1">
      <c r="B233" s="249" t="s">
        <v>232</v>
      </c>
      <c r="C233" s="250" t="s">
        <v>435</v>
      </c>
      <c r="D233" s="250" t="s">
        <v>610</v>
      </c>
      <c r="E233" s="251" t="s">
        <v>703</v>
      </c>
      <c r="F233" s="251" t="s">
        <v>854</v>
      </c>
      <c r="G233" s="252">
        <v>2025</v>
      </c>
      <c r="H233" s="253">
        <v>183521200</v>
      </c>
      <c r="I233" s="252"/>
      <c r="J233" s="254"/>
      <c r="K233" s="257" t="s">
        <v>772</v>
      </c>
    </row>
    <row r="234" spans="2:11" ht="15" customHeight="1">
      <c r="B234" s="249" t="s">
        <v>232</v>
      </c>
      <c r="C234" s="250" t="s">
        <v>435</v>
      </c>
      <c r="D234" s="250"/>
      <c r="E234" s="251" t="s">
        <v>827</v>
      </c>
      <c r="F234" s="251"/>
      <c r="G234" s="252"/>
      <c r="H234" s="253"/>
      <c r="I234" s="252"/>
      <c r="J234" s="254"/>
      <c r="K234" s="257"/>
    </row>
    <row r="235" spans="2:11" ht="15" customHeight="1">
      <c r="B235" s="249" t="s">
        <v>232</v>
      </c>
      <c r="C235" s="250" t="s">
        <v>435</v>
      </c>
      <c r="D235" s="250"/>
      <c r="E235" s="251" t="s">
        <v>828</v>
      </c>
      <c r="F235" s="251"/>
      <c r="G235" s="252"/>
      <c r="H235" s="253"/>
      <c r="I235" s="252"/>
      <c r="J235" s="254"/>
      <c r="K235" s="257"/>
    </row>
    <row r="236" spans="2:11" ht="15" customHeight="1">
      <c r="B236" s="249" t="s">
        <v>232</v>
      </c>
      <c r="C236" s="250" t="s">
        <v>437</v>
      </c>
      <c r="D236" s="250" t="s">
        <v>611</v>
      </c>
      <c r="E236" s="251"/>
      <c r="F236" s="251"/>
      <c r="G236" s="252">
        <v>2017</v>
      </c>
      <c r="H236" s="253">
        <v>80000000</v>
      </c>
      <c r="I236" s="252"/>
      <c r="J236" s="254"/>
      <c r="K236" s="251"/>
    </row>
    <row r="237" spans="2:11" ht="15" customHeight="1">
      <c r="B237" s="249" t="s">
        <v>232</v>
      </c>
      <c r="C237" s="250" t="s">
        <v>437</v>
      </c>
      <c r="D237" s="250"/>
      <c r="E237" s="251"/>
      <c r="F237" s="251"/>
      <c r="G237" s="252">
        <v>2018</v>
      </c>
      <c r="H237" s="253">
        <v>80000000</v>
      </c>
      <c r="I237" s="252"/>
      <c r="J237" s="254"/>
      <c r="K237" s="251"/>
    </row>
    <row r="238" spans="2:11" ht="15" customHeight="1">
      <c r="B238" s="249" t="s">
        <v>232</v>
      </c>
      <c r="C238" s="250" t="s">
        <v>437</v>
      </c>
      <c r="D238" s="250"/>
      <c r="E238" s="251"/>
      <c r="F238" s="251"/>
      <c r="G238" s="252">
        <v>2019</v>
      </c>
      <c r="H238" s="253">
        <v>80000000</v>
      </c>
      <c r="I238" s="252"/>
      <c r="J238" s="254"/>
      <c r="K238" s="251"/>
    </row>
    <row r="239" spans="2:11" ht="15" customHeight="1">
      <c r="B239" s="249" t="s">
        <v>232</v>
      </c>
      <c r="C239" s="250" t="s">
        <v>437</v>
      </c>
      <c r="D239" s="250"/>
      <c r="E239" s="251" t="s">
        <v>829</v>
      </c>
      <c r="F239" s="251" t="s">
        <v>854</v>
      </c>
      <c r="G239" s="252">
        <v>2025</v>
      </c>
      <c r="H239" s="253">
        <v>189671800</v>
      </c>
      <c r="I239" s="252"/>
      <c r="J239" s="254"/>
      <c r="K239" s="251"/>
    </row>
    <row r="240" spans="2:11" ht="15" customHeight="1">
      <c r="B240" s="249" t="s">
        <v>232</v>
      </c>
      <c r="C240" s="250" t="s">
        <v>437</v>
      </c>
      <c r="D240" s="250"/>
      <c r="E240" s="251" t="s">
        <v>731</v>
      </c>
      <c r="F240" s="251"/>
      <c r="G240" s="252"/>
      <c r="H240" s="253"/>
      <c r="I240" s="252"/>
      <c r="J240" s="254"/>
      <c r="K240" s="251"/>
    </row>
    <row r="241" spans="2:11" ht="15" customHeight="1">
      <c r="B241" s="249" t="s">
        <v>232</v>
      </c>
      <c r="C241" s="250" t="s">
        <v>650</v>
      </c>
      <c r="D241" s="250" t="s">
        <v>612</v>
      </c>
      <c r="E241" s="251" t="s">
        <v>814</v>
      </c>
      <c r="F241" s="251" t="s">
        <v>257</v>
      </c>
      <c r="G241" s="252">
        <v>2016</v>
      </c>
      <c r="H241" s="253">
        <v>25000000</v>
      </c>
      <c r="I241" s="252">
        <v>5918</v>
      </c>
      <c r="J241" s="254">
        <v>640000</v>
      </c>
      <c r="K241" s="251"/>
    </row>
    <row r="242" spans="2:11" ht="15" customHeight="1">
      <c r="B242" s="249" t="s">
        <v>232</v>
      </c>
      <c r="C242" s="250" t="s">
        <v>650</v>
      </c>
      <c r="D242" s="250"/>
      <c r="E242" s="251" t="s">
        <v>728</v>
      </c>
      <c r="F242" s="251" t="s">
        <v>854</v>
      </c>
      <c r="G242" s="252">
        <v>2025</v>
      </c>
      <c r="H242" s="253">
        <v>196463200</v>
      </c>
      <c r="I242" s="252">
        <v>2019</v>
      </c>
      <c r="J242" s="254">
        <v>831127</v>
      </c>
      <c r="K242" s="251"/>
    </row>
    <row r="243" spans="2:11" ht="15" customHeight="1">
      <c r="B243" s="249" t="s">
        <v>232</v>
      </c>
      <c r="C243" s="250" t="s">
        <v>650</v>
      </c>
      <c r="D243" s="250"/>
      <c r="E243" s="251"/>
      <c r="F243" s="251"/>
      <c r="G243" s="252"/>
      <c r="H243" s="253"/>
      <c r="I243" s="252">
        <v>2020</v>
      </c>
      <c r="J243" s="254">
        <v>751250</v>
      </c>
      <c r="K243" s="251"/>
    </row>
    <row r="244" spans="2:11" ht="15" customHeight="1">
      <c r="B244" s="249" t="s">
        <v>232</v>
      </c>
      <c r="C244" s="250" t="s">
        <v>650</v>
      </c>
      <c r="D244" s="250"/>
      <c r="E244" s="251"/>
      <c r="F244" s="251"/>
      <c r="G244" s="252"/>
      <c r="H244" s="253"/>
      <c r="I244" s="252">
        <v>2021</v>
      </c>
      <c r="J244" s="254">
        <v>1901637</v>
      </c>
      <c r="K244" s="251"/>
    </row>
    <row r="245" spans="2:11" ht="15" customHeight="1">
      <c r="B245" s="249" t="s">
        <v>232</v>
      </c>
      <c r="C245" s="250" t="s">
        <v>650</v>
      </c>
      <c r="D245" s="250"/>
      <c r="E245" s="251"/>
      <c r="F245" s="251"/>
      <c r="G245" s="252"/>
      <c r="H245" s="253"/>
      <c r="I245" s="252">
        <v>2023</v>
      </c>
      <c r="J245" s="254">
        <v>342292</v>
      </c>
      <c r="K245" s="251"/>
    </row>
    <row r="246" spans="2:11" ht="15" customHeight="1">
      <c r="B246" s="249" t="s">
        <v>232</v>
      </c>
      <c r="C246" s="250" t="s">
        <v>650</v>
      </c>
      <c r="D246" s="250"/>
      <c r="E246" s="251"/>
      <c r="F246" s="251"/>
      <c r="G246" s="252"/>
      <c r="H246" s="253"/>
      <c r="I246" s="252">
        <v>2024</v>
      </c>
      <c r="J246" s="254">
        <v>340642</v>
      </c>
      <c r="K246" s="251"/>
    </row>
    <row r="247" spans="2:11" ht="15" customHeight="1">
      <c r="B247" s="249" t="s">
        <v>232</v>
      </c>
      <c r="C247" s="250" t="s">
        <v>441</v>
      </c>
      <c r="D247" s="250" t="s">
        <v>613</v>
      </c>
      <c r="E247" s="251" t="s">
        <v>694</v>
      </c>
      <c r="F247" s="251" t="s">
        <v>257</v>
      </c>
      <c r="G247" s="252">
        <v>2018</v>
      </c>
      <c r="H247" s="253">
        <v>135000000</v>
      </c>
      <c r="I247" s="252">
        <v>2019</v>
      </c>
      <c r="J247" s="254">
        <v>6000000</v>
      </c>
      <c r="K247" s="251"/>
    </row>
    <row r="248" spans="2:11" ht="15" customHeight="1">
      <c r="B248" s="249" t="s">
        <v>232</v>
      </c>
      <c r="C248" s="250" t="s">
        <v>441</v>
      </c>
      <c r="D248" s="250"/>
      <c r="E248" s="251" t="s">
        <v>830</v>
      </c>
      <c r="F248" s="251" t="s">
        <v>257</v>
      </c>
      <c r="G248" s="252">
        <v>2019</v>
      </c>
      <c r="H248" s="253">
        <v>150000000</v>
      </c>
      <c r="I248" s="252">
        <v>2020</v>
      </c>
      <c r="J248" s="254">
        <v>5000000</v>
      </c>
      <c r="K248" s="251"/>
    </row>
    <row r="249" spans="2:11" ht="15" customHeight="1">
      <c r="B249" s="249" t="s">
        <v>232</v>
      </c>
      <c r="C249" s="250" t="s">
        <v>441</v>
      </c>
      <c r="D249" s="250"/>
      <c r="E249" s="251" t="s">
        <v>827</v>
      </c>
      <c r="F249" s="251" t="s">
        <v>854</v>
      </c>
      <c r="G249" s="252">
        <v>2025</v>
      </c>
      <c r="H249" s="253">
        <v>142000000</v>
      </c>
      <c r="I249" s="252">
        <v>2021</v>
      </c>
      <c r="J249" s="254">
        <v>2625000</v>
      </c>
      <c r="K249" s="251"/>
    </row>
    <row r="250" spans="2:11" ht="15" customHeight="1">
      <c r="B250" s="249" t="s">
        <v>232</v>
      </c>
      <c r="C250" s="250" t="s">
        <v>441</v>
      </c>
      <c r="D250" s="250"/>
      <c r="E250" s="251" t="s">
        <v>780</v>
      </c>
      <c r="F250" s="251"/>
      <c r="G250" s="252"/>
      <c r="H250" s="253"/>
      <c r="I250" s="252">
        <v>2023</v>
      </c>
      <c r="J250" s="254">
        <v>1926900</v>
      </c>
      <c r="K250" s="251"/>
    </row>
    <row r="251" spans="2:11" ht="15" customHeight="1">
      <c r="B251" s="249" t="s">
        <v>232</v>
      </c>
      <c r="C251" s="250" t="s">
        <v>441</v>
      </c>
      <c r="D251" s="250"/>
      <c r="E251" s="251" t="s">
        <v>828</v>
      </c>
      <c r="F251" s="251"/>
      <c r="G251" s="252"/>
      <c r="H251" s="253"/>
      <c r="I251" s="252"/>
      <c r="J251" s="254"/>
      <c r="K251" s="251"/>
    </row>
    <row r="252" spans="2:11" ht="15" customHeight="1">
      <c r="B252" s="249" t="s">
        <v>232</v>
      </c>
      <c r="C252" s="250" t="s">
        <v>443</v>
      </c>
      <c r="D252" s="250" t="s">
        <v>614</v>
      </c>
      <c r="E252" s="251" t="s">
        <v>831</v>
      </c>
      <c r="F252" s="251" t="s">
        <v>854</v>
      </c>
      <c r="G252" s="252">
        <v>2025</v>
      </c>
      <c r="H252" s="253">
        <v>163443400</v>
      </c>
      <c r="I252" s="252"/>
      <c r="J252" s="254"/>
      <c r="K252" s="257" t="s">
        <v>772</v>
      </c>
    </row>
    <row r="253" spans="2:11" ht="15" customHeight="1">
      <c r="B253" s="249" t="s">
        <v>232</v>
      </c>
      <c r="C253" s="250" t="s">
        <v>445</v>
      </c>
      <c r="D253" s="250" t="s">
        <v>615</v>
      </c>
      <c r="E253" s="251" t="s">
        <v>832</v>
      </c>
      <c r="F253" s="251" t="s">
        <v>854</v>
      </c>
      <c r="G253" s="252">
        <v>2025</v>
      </c>
      <c r="H253" s="253">
        <v>159309600</v>
      </c>
      <c r="I253" s="252"/>
      <c r="J253" s="254"/>
      <c r="K253" s="257" t="s">
        <v>772</v>
      </c>
    </row>
    <row r="254" spans="2:11" ht="15" customHeight="1">
      <c r="B254" s="249" t="s">
        <v>232</v>
      </c>
      <c r="C254" s="250" t="s">
        <v>445</v>
      </c>
      <c r="D254" s="250"/>
      <c r="E254" s="251" t="s">
        <v>833</v>
      </c>
      <c r="F254" s="251"/>
      <c r="G254" s="252"/>
      <c r="H254" s="253"/>
      <c r="I254" s="252"/>
      <c r="J254" s="254"/>
      <c r="K254" s="257"/>
    </row>
    <row r="255" spans="2:11" ht="15" customHeight="1">
      <c r="B255" s="249" t="s">
        <v>232</v>
      </c>
      <c r="C255" s="250" t="s">
        <v>445</v>
      </c>
      <c r="D255" s="250"/>
      <c r="E255" s="251" t="s">
        <v>834</v>
      </c>
      <c r="F255" s="251"/>
      <c r="G255" s="252"/>
      <c r="H255" s="253"/>
      <c r="I255" s="252"/>
      <c r="J255" s="254"/>
      <c r="K255" s="257"/>
    </row>
    <row r="256" spans="2:11" ht="15" customHeight="1">
      <c r="B256" s="249" t="s">
        <v>232</v>
      </c>
      <c r="C256" s="250" t="s">
        <v>445</v>
      </c>
      <c r="D256" s="250"/>
      <c r="E256" s="251"/>
      <c r="F256" s="251"/>
      <c r="G256" s="252"/>
      <c r="H256" s="253"/>
      <c r="I256" s="252"/>
      <c r="J256" s="254"/>
      <c r="K256" s="251"/>
    </row>
    <row r="257" spans="2:11" ht="15" customHeight="1">
      <c r="B257" s="249" t="s">
        <v>232</v>
      </c>
      <c r="C257" s="250" t="s">
        <v>445</v>
      </c>
      <c r="D257" s="250"/>
      <c r="E257" s="251"/>
      <c r="F257" s="251"/>
      <c r="G257" s="252"/>
      <c r="H257" s="253"/>
      <c r="I257" s="252"/>
      <c r="J257" s="254"/>
      <c r="K257" s="251"/>
    </row>
    <row r="258" spans="2:11" ht="15" customHeight="1">
      <c r="B258" s="249" t="s">
        <v>232</v>
      </c>
      <c r="C258" s="250" t="s">
        <v>529</v>
      </c>
      <c r="D258" s="250" t="s">
        <v>616</v>
      </c>
      <c r="E258" s="251"/>
      <c r="F258" s="251" t="s">
        <v>257</v>
      </c>
      <c r="G258" s="252">
        <v>2016</v>
      </c>
      <c r="H258" s="253">
        <v>70000000</v>
      </c>
      <c r="I258" s="252"/>
      <c r="J258" s="254"/>
      <c r="K258" s="251"/>
    </row>
    <row r="259" spans="2:11" ht="15" customHeight="1">
      <c r="B259" s="249" t="s">
        <v>232</v>
      </c>
      <c r="C259" s="250" t="s">
        <v>529</v>
      </c>
      <c r="D259" s="250"/>
      <c r="E259" s="251"/>
      <c r="F259" s="251" t="s">
        <v>257</v>
      </c>
      <c r="G259" s="252">
        <v>2017</v>
      </c>
      <c r="H259" s="253">
        <v>350000000</v>
      </c>
      <c r="I259" s="252"/>
      <c r="J259" s="254"/>
      <c r="K259" s="251"/>
    </row>
    <row r="260" spans="2:11" ht="15" customHeight="1">
      <c r="B260" s="249" t="s">
        <v>232</v>
      </c>
      <c r="C260" s="250" t="s">
        <v>529</v>
      </c>
      <c r="D260" s="250"/>
      <c r="E260" s="251"/>
      <c r="F260" s="251" t="s">
        <v>257</v>
      </c>
      <c r="G260" s="252">
        <v>2018</v>
      </c>
      <c r="H260" s="253">
        <v>100000000</v>
      </c>
      <c r="I260" s="252"/>
      <c r="J260" s="254"/>
      <c r="K260" s="251"/>
    </row>
    <row r="261" spans="2:11" ht="15" customHeight="1">
      <c r="B261" s="249" t="s">
        <v>232</v>
      </c>
      <c r="C261" s="250" t="s">
        <v>529</v>
      </c>
      <c r="D261" s="250"/>
      <c r="E261" s="251" t="s">
        <v>701</v>
      </c>
      <c r="F261" s="251" t="s">
        <v>854</v>
      </c>
      <c r="G261" s="252">
        <v>2025</v>
      </c>
      <c r="H261" s="253"/>
      <c r="I261" s="252"/>
      <c r="J261" s="254"/>
      <c r="K261" s="251"/>
    </row>
    <row r="262" spans="2:11" ht="15" customHeight="1">
      <c r="B262" s="249" t="s">
        <v>232</v>
      </c>
      <c r="C262" s="250" t="s">
        <v>529</v>
      </c>
      <c r="D262" s="250"/>
      <c r="E262" s="251"/>
      <c r="F262" s="251"/>
      <c r="G262" s="252"/>
      <c r="H262" s="253"/>
      <c r="I262" s="252"/>
      <c r="J262" s="254"/>
      <c r="K262" s="251"/>
    </row>
    <row r="263" spans="2:11" ht="15" customHeight="1">
      <c r="B263" s="249" t="s">
        <v>233</v>
      </c>
      <c r="C263" s="250" t="s">
        <v>450</v>
      </c>
      <c r="D263" s="250" t="s">
        <v>617</v>
      </c>
      <c r="E263" s="251" t="s">
        <v>693</v>
      </c>
      <c r="F263" s="251" t="s">
        <v>257</v>
      </c>
      <c r="G263" s="252">
        <v>2022</v>
      </c>
      <c r="H263" s="253">
        <v>100000000</v>
      </c>
      <c r="I263" s="252">
        <v>2023</v>
      </c>
      <c r="J263" s="254">
        <v>5000000</v>
      </c>
      <c r="K263" s="251"/>
    </row>
    <row r="264" spans="2:11" ht="15" customHeight="1">
      <c r="B264" s="249" t="s">
        <v>233</v>
      </c>
      <c r="C264" s="250" t="s">
        <v>450</v>
      </c>
      <c r="D264" s="250"/>
      <c r="E264" s="251" t="s">
        <v>711</v>
      </c>
      <c r="F264" s="251" t="s">
        <v>854</v>
      </c>
      <c r="G264" s="252">
        <v>2025</v>
      </c>
      <c r="H264" s="253">
        <v>271300000</v>
      </c>
      <c r="I264" s="252"/>
      <c r="J264" s="254"/>
      <c r="K264" s="251"/>
    </row>
    <row r="265" spans="2:11" ht="15" customHeight="1">
      <c r="B265" s="249" t="s">
        <v>233</v>
      </c>
      <c r="C265" s="250" t="s">
        <v>450</v>
      </c>
      <c r="D265" s="250"/>
      <c r="E265" s="251"/>
      <c r="F265" s="251"/>
      <c r="G265" s="252"/>
      <c r="H265" s="253"/>
      <c r="I265" s="252"/>
      <c r="J265" s="254"/>
      <c r="K265" s="251"/>
    </row>
    <row r="266" spans="2:11" ht="15" customHeight="1">
      <c r="B266" s="249" t="s">
        <v>233</v>
      </c>
      <c r="C266" s="250" t="s">
        <v>450</v>
      </c>
      <c r="D266" s="250"/>
      <c r="E266" s="251"/>
      <c r="F266" s="251"/>
      <c r="G266" s="252"/>
      <c r="H266" s="253"/>
      <c r="I266" s="252"/>
      <c r="J266" s="254"/>
      <c r="K266" s="251"/>
    </row>
    <row r="267" spans="2:11" ht="15" customHeight="1">
      <c r="B267" s="249" t="s">
        <v>233</v>
      </c>
      <c r="C267" s="250" t="s">
        <v>651</v>
      </c>
      <c r="D267" s="250" t="s">
        <v>618</v>
      </c>
      <c r="E267" s="251" t="s">
        <v>835</v>
      </c>
      <c r="F267" s="251" t="s">
        <v>257</v>
      </c>
      <c r="G267" s="252">
        <v>2022</v>
      </c>
      <c r="H267" s="253">
        <v>100000000</v>
      </c>
      <c r="I267" s="252">
        <v>2022</v>
      </c>
      <c r="J267" s="254">
        <v>375000</v>
      </c>
      <c r="K267" s="257" t="s">
        <v>766</v>
      </c>
    </row>
    <row r="268" spans="2:11" ht="15" customHeight="1">
      <c r="B268" s="249" t="s">
        <v>233</v>
      </c>
      <c r="C268" s="250" t="s">
        <v>651</v>
      </c>
      <c r="D268" s="250"/>
      <c r="E268" s="251" t="s">
        <v>836</v>
      </c>
      <c r="F268" s="251"/>
      <c r="G268" s="252"/>
      <c r="H268" s="253"/>
      <c r="I268" s="252"/>
      <c r="J268" s="254"/>
      <c r="K268" s="257"/>
    </row>
    <row r="269" spans="2:11" ht="15" customHeight="1">
      <c r="B269" s="249" t="s">
        <v>233</v>
      </c>
      <c r="C269" s="250" t="s">
        <v>651</v>
      </c>
      <c r="D269" s="250"/>
      <c r="E269" s="251" t="s">
        <v>837</v>
      </c>
      <c r="F269" s="251"/>
      <c r="G269" s="252"/>
      <c r="H269" s="253"/>
      <c r="I269" s="252"/>
      <c r="J269" s="254"/>
      <c r="K269" s="257"/>
    </row>
    <row r="270" spans="2:11" ht="15" customHeight="1">
      <c r="B270" s="249" t="s">
        <v>233</v>
      </c>
      <c r="C270" s="250" t="s">
        <v>651</v>
      </c>
      <c r="D270" s="250"/>
      <c r="E270" s="251"/>
      <c r="F270" s="251"/>
      <c r="G270" s="252"/>
      <c r="H270" s="253"/>
      <c r="I270" s="252"/>
      <c r="J270" s="254"/>
      <c r="K270" s="251"/>
    </row>
    <row r="271" spans="2:11" ht="15" customHeight="1">
      <c r="B271" s="249" t="s">
        <v>233</v>
      </c>
      <c r="C271" s="250" t="s">
        <v>651</v>
      </c>
      <c r="D271" s="250"/>
      <c r="E271" s="251"/>
      <c r="F271" s="251"/>
      <c r="G271" s="252"/>
      <c r="H271" s="253"/>
      <c r="I271" s="252"/>
      <c r="J271" s="254"/>
      <c r="K271" s="251"/>
    </row>
    <row r="272" spans="2:11" ht="15" customHeight="1">
      <c r="B272" s="249" t="s">
        <v>233</v>
      </c>
      <c r="C272" s="250" t="s">
        <v>454</v>
      </c>
      <c r="D272" s="250" t="s">
        <v>619</v>
      </c>
      <c r="E272" s="251" t="s">
        <v>801</v>
      </c>
      <c r="F272" s="251" t="s">
        <v>257</v>
      </c>
      <c r="G272" s="252">
        <v>2021</v>
      </c>
      <c r="H272" s="253">
        <v>100000000</v>
      </c>
      <c r="I272" s="252"/>
      <c r="J272" s="254"/>
      <c r="K272" s="257" t="s">
        <v>766</v>
      </c>
    </row>
    <row r="273" spans="2:11" ht="15" customHeight="1">
      <c r="B273" s="249" t="s">
        <v>233</v>
      </c>
      <c r="C273" s="250" t="s">
        <v>454</v>
      </c>
      <c r="D273" s="250"/>
      <c r="E273" s="251"/>
      <c r="F273" s="251"/>
      <c r="G273" s="252"/>
      <c r="H273" s="253"/>
      <c r="I273" s="252"/>
      <c r="J273" s="254"/>
      <c r="K273" s="257"/>
    </row>
    <row r="274" spans="2:11" ht="15" customHeight="1">
      <c r="B274" s="249" t="s">
        <v>233</v>
      </c>
      <c r="C274" s="250" t="s">
        <v>454</v>
      </c>
      <c r="D274" s="250"/>
      <c r="E274" s="251"/>
      <c r="F274" s="251"/>
      <c r="G274" s="252"/>
      <c r="H274" s="253"/>
      <c r="I274" s="252"/>
      <c r="J274" s="254"/>
      <c r="K274" s="257"/>
    </row>
    <row r="275" spans="2:11" ht="15" customHeight="1">
      <c r="B275" s="249" t="s">
        <v>233</v>
      </c>
      <c r="C275" s="250" t="s">
        <v>454</v>
      </c>
      <c r="D275" s="250"/>
      <c r="E275" s="251"/>
      <c r="F275" s="251"/>
      <c r="G275" s="252"/>
      <c r="H275" s="253"/>
      <c r="I275" s="252"/>
      <c r="J275" s="254"/>
      <c r="K275" s="251"/>
    </row>
    <row r="276" spans="2:11" ht="15" customHeight="1">
      <c r="B276" s="249" t="s">
        <v>233</v>
      </c>
      <c r="C276" s="250" t="s">
        <v>454</v>
      </c>
      <c r="D276" s="250"/>
      <c r="E276" s="251"/>
      <c r="F276" s="251"/>
      <c r="G276" s="252"/>
      <c r="H276" s="253"/>
      <c r="I276" s="252"/>
      <c r="J276" s="254"/>
      <c r="K276" s="251"/>
    </row>
    <row r="277" spans="2:11" ht="15" customHeight="1">
      <c r="B277" s="249" t="s">
        <v>233</v>
      </c>
      <c r="C277" s="250" t="s">
        <v>456</v>
      </c>
      <c r="D277" s="250" t="s">
        <v>620</v>
      </c>
      <c r="E277" s="251" t="s">
        <v>757</v>
      </c>
      <c r="F277" s="251" t="s">
        <v>257</v>
      </c>
      <c r="G277" s="252">
        <v>2023</v>
      </c>
      <c r="H277" s="253">
        <v>100000000</v>
      </c>
      <c r="I277" s="252"/>
      <c r="J277" s="254"/>
      <c r="K277" s="251"/>
    </row>
    <row r="278" spans="2:11" ht="15" customHeight="1">
      <c r="B278" s="249" t="s">
        <v>233</v>
      </c>
      <c r="C278" s="250" t="s">
        <v>456</v>
      </c>
      <c r="D278" s="250"/>
      <c r="E278" s="251" t="s">
        <v>729</v>
      </c>
      <c r="F278" s="251" t="s">
        <v>854</v>
      </c>
      <c r="G278" s="252">
        <v>2025</v>
      </c>
      <c r="H278" s="253">
        <v>229000000</v>
      </c>
      <c r="I278" s="252"/>
      <c r="J278" s="254"/>
      <c r="K278" s="251"/>
    </row>
    <row r="279" spans="2:11" ht="15" customHeight="1">
      <c r="B279" s="249" t="s">
        <v>233</v>
      </c>
      <c r="C279" s="250" t="s">
        <v>456</v>
      </c>
      <c r="D279" s="250"/>
      <c r="E279" s="251"/>
      <c r="F279" s="251"/>
      <c r="G279" s="252"/>
      <c r="H279" s="253"/>
      <c r="I279" s="252"/>
      <c r="J279" s="254"/>
      <c r="K279" s="251"/>
    </row>
    <row r="280" spans="2:11" ht="15" customHeight="1">
      <c r="B280" s="249" t="s">
        <v>233</v>
      </c>
      <c r="C280" s="250" t="s">
        <v>456</v>
      </c>
      <c r="D280" s="250"/>
      <c r="E280" s="251"/>
      <c r="F280" s="251"/>
      <c r="G280" s="252"/>
      <c r="H280" s="253"/>
      <c r="I280" s="252"/>
      <c r="J280" s="254"/>
      <c r="K280" s="251"/>
    </row>
    <row r="281" spans="2:11" ht="15" customHeight="1">
      <c r="B281" s="249" t="s">
        <v>233</v>
      </c>
      <c r="C281" s="250" t="s">
        <v>458</v>
      </c>
      <c r="D281" s="250" t="s">
        <v>621</v>
      </c>
      <c r="E281" s="251" t="s">
        <v>811</v>
      </c>
      <c r="F281" s="251"/>
      <c r="G281" s="252">
        <v>2016</v>
      </c>
      <c r="H281" s="253">
        <v>55000000</v>
      </c>
      <c r="I281" s="252">
        <v>2022</v>
      </c>
      <c r="J281" s="254">
        <v>1500000</v>
      </c>
      <c r="K281" s="251"/>
    </row>
    <row r="282" spans="2:11" ht="15" customHeight="1">
      <c r="B282" s="249" t="s">
        <v>233</v>
      </c>
      <c r="C282" s="250" t="s">
        <v>458</v>
      </c>
      <c r="D282" s="250"/>
      <c r="E282" s="251"/>
      <c r="F282" s="251"/>
      <c r="G282" s="252">
        <v>2016</v>
      </c>
      <c r="H282" s="253">
        <v>53000000</v>
      </c>
      <c r="I282" s="252"/>
      <c r="J282" s="254"/>
      <c r="K282" s="251"/>
    </row>
    <row r="283" spans="2:11" ht="15" customHeight="1">
      <c r="B283" s="249" t="s">
        <v>233</v>
      </c>
      <c r="C283" s="250" t="s">
        <v>458</v>
      </c>
      <c r="D283" s="250"/>
      <c r="E283" s="251"/>
      <c r="F283" s="251"/>
      <c r="G283" s="252">
        <v>2017</v>
      </c>
      <c r="H283" s="253">
        <v>503360000</v>
      </c>
      <c r="I283" s="252"/>
      <c r="J283" s="254"/>
      <c r="K283" s="251"/>
    </row>
    <row r="284" spans="2:11" ht="15" customHeight="1">
      <c r="B284" s="249" t="s">
        <v>233</v>
      </c>
      <c r="C284" s="250" t="s">
        <v>458</v>
      </c>
      <c r="D284" s="250"/>
      <c r="E284" s="251"/>
      <c r="F284" s="251"/>
      <c r="G284" s="252">
        <v>2017</v>
      </c>
      <c r="H284" s="253">
        <v>35000000</v>
      </c>
      <c r="I284" s="252"/>
      <c r="J284" s="254"/>
      <c r="K284" s="251"/>
    </row>
    <row r="285" spans="2:11" ht="15" customHeight="1">
      <c r="B285" s="249" t="s">
        <v>233</v>
      </c>
      <c r="C285" s="250" t="s">
        <v>458</v>
      </c>
      <c r="D285" s="250"/>
      <c r="E285" s="251" t="s">
        <v>730</v>
      </c>
      <c r="F285" s="251" t="s">
        <v>854</v>
      </c>
      <c r="G285" s="252">
        <v>2025</v>
      </c>
      <c r="H285" s="253">
        <v>200000000</v>
      </c>
      <c r="I285" s="252"/>
      <c r="J285" s="254"/>
      <c r="K285" s="251"/>
    </row>
    <row r="286" spans="2:11" ht="15" customHeight="1">
      <c r="B286" s="249" t="s">
        <v>233</v>
      </c>
      <c r="C286" s="250" t="s">
        <v>458</v>
      </c>
      <c r="D286" s="250"/>
      <c r="E286" s="251"/>
      <c r="F286" s="251"/>
      <c r="G286" s="252"/>
      <c r="H286" s="253"/>
      <c r="I286" s="252"/>
      <c r="J286" s="254"/>
      <c r="K286" s="251"/>
    </row>
    <row r="287" spans="2:11" ht="15" customHeight="1">
      <c r="B287" s="249" t="s">
        <v>233</v>
      </c>
      <c r="C287" s="250" t="s">
        <v>458</v>
      </c>
      <c r="D287" s="250"/>
      <c r="E287" s="251"/>
      <c r="F287" s="251"/>
      <c r="G287" s="252"/>
      <c r="H287" s="253"/>
      <c r="I287" s="252"/>
      <c r="J287" s="254"/>
      <c r="K287" s="251"/>
    </row>
    <row r="288" spans="2:11" ht="15" customHeight="1">
      <c r="B288" s="249" t="s">
        <v>233</v>
      </c>
      <c r="C288" s="250" t="s">
        <v>652</v>
      </c>
      <c r="D288" s="250" t="s">
        <v>622</v>
      </c>
      <c r="E288" s="251" t="s">
        <v>691</v>
      </c>
      <c r="F288" s="251" t="s">
        <v>691</v>
      </c>
      <c r="G288" s="252" t="s">
        <v>691</v>
      </c>
      <c r="H288" s="260">
        <v>0</v>
      </c>
      <c r="I288" s="252"/>
      <c r="J288" s="254"/>
      <c r="K288" s="257" t="s">
        <v>804</v>
      </c>
    </row>
    <row r="289" spans="2:11" ht="15" customHeight="1">
      <c r="B289" s="249" t="s">
        <v>233</v>
      </c>
      <c r="C289" s="250" t="s">
        <v>652</v>
      </c>
      <c r="D289" s="250"/>
      <c r="E289" s="251"/>
      <c r="F289" s="251"/>
      <c r="G289" s="252"/>
      <c r="H289" s="253"/>
      <c r="I289" s="252"/>
      <c r="J289" s="254"/>
      <c r="K289" s="257"/>
    </row>
    <row r="290" spans="2:11" ht="15" customHeight="1">
      <c r="B290" s="249" t="s">
        <v>233</v>
      </c>
      <c r="C290" s="250" t="s">
        <v>652</v>
      </c>
      <c r="D290" s="250"/>
      <c r="E290" s="251"/>
      <c r="F290" s="251"/>
      <c r="G290" s="252"/>
      <c r="H290" s="253"/>
      <c r="I290" s="252"/>
      <c r="J290" s="254"/>
      <c r="K290" s="251"/>
    </row>
    <row r="291" spans="2:11" ht="15" customHeight="1">
      <c r="B291" s="249" t="s">
        <v>233</v>
      </c>
      <c r="C291" s="250" t="s">
        <v>652</v>
      </c>
      <c r="D291" s="250"/>
      <c r="E291" s="251"/>
      <c r="F291" s="251"/>
      <c r="G291" s="252"/>
      <c r="H291" s="253"/>
      <c r="I291" s="252"/>
      <c r="J291" s="254"/>
      <c r="K291" s="251"/>
    </row>
    <row r="292" spans="2:11" ht="15" customHeight="1">
      <c r="B292" s="249" t="s">
        <v>233</v>
      </c>
      <c r="C292" s="250" t="s">
        <v>533</v>
      </c>
      <c r="D292" s="250" t="s">
        <v>623</v>
      </c>
      <c r="E292" s="251" t="s">
        <v>698</v>
      </c>
      <c r="F292" s="251" t="s">
        <v>257</v>
      </c>
      <c r="G292" s="252">
        <v>2017</v>
      </c>
      <c r="H292" s="253">
        <v>100000000</v>
      </c>
      <c r="I292" s="252"/>
      <c r="J292" s="254"/>
      <c r="K292" s="257" t="s">
        <v>766</v>
      </c>
    </row>
    <row r="293" spans="2:11" ht="15" customHeight="1">
      <c r="B293" s="249" t="s">
        <v>233</v>
      </c>
      <c r="C293" s="250" t="s">
        <v>533</v>
      </c>
      <c r="D293" s="250"/>
      <c r="E293" s="251"/>
      <c r="F293" s="251"/>
      <c r="G293" s="252"/>
      <c r="H293" s="253"/>
      <c r="I293" s="252"/>
      <c r="J293" s="254"/>
      <c r="K293" s="257"/>
    </row>
    <row r="294" spans="2:11" ht="15" customHeight="1">
      <c r="B294" s="249" t="s">
        <v>233</v>
      </c>
      <c r="C294" s="250" t="s">
        <v>533</v>
      </c>
      <c r="D294" s="250"/>
      <c r="E294" s="251"/>
      <c r="F294" s="251"/>
      <c r="G294" s="252"/>
      <c r="H294" s="253"/>
      <c r="I294" s="252"/>
      <c r="J294" s="254"/>
      <c r="K294" s="257"/>
    </row>
    <row r="295" spans="2:11" ht="15" customHeight="1">
      <c r="B295" s="249" t="s">
        <v>233</v>
      </c>
      <c r="C295" s="250" t="s">
        <v>533</v>
      </c>
      <c r="D295" s="250"/>
      <c r="E295" s="251"/>
      <c r="F295" s="251"/>
      <c r="G295" s="252"/>
      <c r="H295" s="253"/>
      <c r="I295" s="252"/>
      <c r="J295" s="254"/>
      <c r="K295" s="251"/>
    </row>
    <row r="296" spans="2:11" ht="15" customHeight="1">
      <c r="B296" s="249" t="s">
        <v>233</v>
      </c>
      <c r="C296" s="250" t="s">
        <v>533</v>
      </c>
      <c r="D296" s="250"/>
      <c r="E296" s="251"/>
      <c r="F296" s="251"/>
      <c r="G296" s="252"/>
      <c r="H296" s="253"/>
      <c r="I296" s="252"/>
      <c r="J296" s="254"/>
      <c r="K296" s="251"/>
    </row>
    <row r="297" spans="2:11" ht="15" customHeight="1">
      <c r="B297" s="249" t="s">
        <v>233</v>
      </c>
      <c r="C297" s="250" t="s">
        <v>464</v>
      </c>
      <c r="D297" s="250" t="s">
        <v>624</v>
      </c>
      <c r="E297" s="251" t="s">
        <v>693</v>
      </c>
      <c r="F297" s="251" t="s">
        <v>257</v>
      </c>
      <c r="G297" s="252">
        <v>2019</v>
      </c>
      <c r="H297" s="253">
        <v>138000000</v>
      </c>
      <c r="I297" s="252"/>
      <c r="J297" s="254"/>
      <c r="K297" s="251"/>
    </row>
    <row r="298" spans="2:11" ht="15" customHeight="1">
      <c r="B298" s="249" t="s">
        <v>233</v>
      </c>
      <c r="C298" s="250" t="s">
        <v>464</v>
      </c>
      <c r="D298" s="250"/>
      <c r="E298" s="251" t="s">
        <v>715</v>
      </c>
      <c r="F298" s="251" t="s">
        <v>854</v>
      </c>
      <c r="G298" s="252">
        <v>2025</v>
      </c>
      <c r="H298" s="253">
        <v>184526200</v>
      </c>
      <c r="I298" s="252"/>
      <c r="J298" s="254"/>
      <c r="K298" s="251"/>
    </row>
    <row r="299" spans="2:11" ht="15" customHeight="1">
      <c r="B299" s="249" t="s">
        <v>233</v>
      </c>
      <c r="C299" s="250" t="s">
        <v>464</v>
      </c>
      <c r="D299" s="250"/>
      <c r="E299" s="251"/>
      <c r="F299" s="251"/>
      <c r="G299" s="252"/>
      <c r="H299" s="253"/>
      <c r="I299" s="252"/>
      <c r="J299" s="254"/>
      <c r="K299" s="251"/>
    </row>
    <row r="300" spans="2:11" ht="15" customHeight="1">
      <c r="B300" s="249" t="s">
        <v>233</v>
      </c>
      <c r="C300" s="250" t="s">
        <v>464</v>
      </c>
      <c r="D300" s="250"/>
      <c r="E300" s="251"/>
      <c r="F300" s="251"/>
      <c r="G300" s="252"/>
      <c r="H300" s="253"/>
      <c r="I300" s="252"/>
      <c r="J300" s="254"/>
      <c r="K300" s="251"/>
    </row>
    <row r="301" spans="2:11" ht="15" customHeight="1">
      <c r="B301" s="249" t="s">
        <v>233</v>
      </c>
      <c r="C301" s="250" t="s">
        <v>466</v>
      </c>
      <c r="D301" s="250" t="s">
        <v>639</v>
      </c>
      <c r="E301" s="251" t="s">
        <v>839</v>
      </c>
      <c r="F301" s="251" t="s">
        <v>257</v>
      </c>
      <c r="G301" s="252">
        <v>2018</v>
      </c>
      <c r="H301" s="253">
        <v>77000000</v>
      </c>
      <c r="I301" s="252">
        <v>2022</v>
      </c>
      <c r="J301" s="254">
        <v>1971400</v>
      </c>
      <c r="K301" s="251"/>
    </row>
    <row r="302" spans="2:11" ht="15" customHeight="1">
      <c r="B302" s="249" t="s">
        <v>233</v>
      </c>
      <c r="C302" s="250" t="s">
        <v>466</v>
      </c>
      <c r="D302" s="250"/>
      <c r="E302" s="251" t="s">
        <v>838</v>
      </c>
      <c r="F302" s="251"/>
      <c r="G302" s="252"/>
      <c r="H302" s="253"/>
      <c r="I302" s="252">
        <v>2023</v>
      </c>
      <c r="J302" s="254">
        <v>140000</v>
      </c>
      <c r="K302" s="251"/>
    </row>
    <row r="303" spans="2:11" ht="15" customHeight="1">
      <c r="B303" s="249" t="s">
        <v>233</v>
      </c>
      <c r="C303" s="250" t="s">
        <v>466</v>
      </c>
      <c r="D303" s="250"/>
      <c r="E303" s="251" t="s">
        <v>717</v>
      </c>
      <c r="F303" s="251" t="s">
        <v>854</v>
      </c>
      <c r="G303" s="252">
        <v>2025</v>
      </c>
      <c r="H303" s="253">
        <v>133699600</v>
      </c>
      <c r="I303" s="252"/>
      <c r="J303" s="254"/>
      <c r="K303" s="251"/>
    </row>
    <row r="304" spans="2:11" ht="15" customHeight="1">
      <c r="B304" s="249" t="s">
        <v>233</v>
      </c>
      <c r="C304" s="250" t="s">
        <v>466</v>
      </c>
      <c r="D304" s="250"/>
      <c r="E304" s="251"/>
      <c r="F304" s="251"/>
      <c r="G304" s="252"/>
      <c r="H304" s="253"/>
      <c r="I304" s="252"/>
      <c r="J304" s="254"/>
      <c r="K304" s="251"/>
    </row>
    <row r="305" spans="2:11" ht="15" customHeight="1">
      <c r="B305" s="249" t="s">
        <v>233</v>
      </c>
      <c r="C305" s="250" t="s">
        <v>466</v>
      </c>
      <c r="D305" s="250"/>
      <c r="E305" s="251"/>
      <c r="F305" s="251"/>
      <c r="G305" s="252"/>
      <c r="H305" s="253"/>
      <c r="I305" s="252"/>
      <c r="J305" s="254"/>
      <c r="K305" s="251"/>
    </row>
    <row r="306" spans="2:11" ht="15" customHeight="1">
      <c r="B306" s="249" t="s">
        <v>233</v>
      </c>
      <c r="C306" s="250" t="s">
        <v>468</v>
      </c>
      <c r="D306" s="250" t="s">
        <v>605</v>
      </c>
      <c r="E306" s="251" t="s">
        <v>742</v>
      </c>
      <c r="F306" s="251" t="s">
        <v>257</v>
      </c>
      <c r="G306" s="252">
        <v>2017</v>
      </c>
      <c r="H306" s="253">
        <v>50000000</v>
      </c>
      <c r="I306" s="252"/>
      <c r="J306" s="254"/>
      <c r="K306" s="251"/>
    </row>
    <row r="307" spans="2:11" ht="15" customHeight="1">
      <c r="B307" s="249" t="s">
        <v>233</v>
      </c>
      <c r="C307" s="250" t="s">
        <v>468</v>
      </c>
      <c r="D307" s="250"/>
      <c r="E307" s="251" t="s">
        <v>775</v>
      </c>
      <c r="F307" s="251"/>
      <c r="G307" s="252">
        <v>2018</v>
      </c>
      <c r="H307" s="253">
        <v>100000000</v>
      </c>
      <c r="I307" s="252"/>
      <c r="J307" s="254"/>
      <c r="K307" s="251"/>
    </row>
    <row r="308" spans="2:11" ht="15" customHeight="1">
      <c r="B308" s="249" t="s">
        <v>233</v>
      </c>
      <c r="C308" s="250" t="s">
        <v>468</v>
      </c>
      <c r="D308" s="250"/>
      <c r="E308" s="251" t="s">
        <v>748</v>
      </c>
      <c r="F308" s="251"/>
      <c r="G308" s="252"/>
      <c r="H308" s="253"/>
      <c r="I308" s="252"/>
      <c r="J308" s="254"/>
      <c r="K308" s="251"/>
    </row>
    <row r="309" spans="2:11" ht="15" customHeight="1">
      <c r="B309" s="249" t="s">
        <v>233</v>
      </c>
      <c r="C309" s="250" t="s">
        <v>468</v>
      </c>
      <c r="D309" s="250"/>
      <c r="E309" s="251"/>
      <c r="F309" s="251"/>
      <c r="G309" s="252"/>
      <c r="H309" s="253"/>
      <c r="I309" s="252"/>
      <c r="J309" s="254"/>
      <c r="K309" s="251"/>
    </row>
    <row r="310" spans="2:11" ht="15" customHeight="1">
      <c r="B310" s="249" t="s">
        <v>233</v>
      </c>
      <c r="C310" s="250" t="s">
        <v>468</v>
      </c>
      <c r="D310" s="250"/>
      <c r="E310" s="251"/>
      <c r="F310" s="251"/>
      <c r="G310" s="252"/>
      <c r="H310" s="253"/>
      <c r="I310" s="252"/>
      <c r="J310" s="254"/>
      <c r="K310" s="251"/>
    </row>
    <row r="311" spans="2:11" ht="15" customHeight="1">
      <c r="B311" s="249" t="s">
        <v>233</v>
      </c>
      <c r="C311" s="250" t="s">
        <v>470</v>
      </c>
      <c r="D311" s="250" t="s">
        <v>625</v>
      </c>
      <c r="E311" s="251" t="s">
        <v>740</v>
      </c>
      <c r="F311" s="251" t="s">
        <v>257</v>
      </c>
      <c r="G311" s="252">
        <v>2020</v>
      </c>
      <c r="H311" s="253">
        <v>50000000</v>
      </c>
      <c r="I311" s="252">
        <v>9918</v>
      </c>
      <c r="J311" s="254">
        <v>11000000</v>
      </c>
      <c r="K311" s="251"/>
    </row>
    <row r="312" spans="2:11" ht="15" customHeight="1">
      <c r="B312" s="249" t="s">
        <v>233</v>
      </c>
      <c r="C312" s="250" t="s">
        <v>470</v>
      </c>
      <c r="D312" s="250"/>
      <c r="E312" s="251" t="s">
        <v>814</v>
      </c>
      <c r="F312" s="251"/>
      <c r="G312" s="252"/>
      <c r="H312" s="253"/>
      <c r="I312" s="252">
        <v>2021</v>
      </c>
      <c r="J312" s="254">
        <v>4000000</v>
      </c>
      <c r="K312" s="251"/>
    </row>
    <row r="313" spans="2:11" ht="15" customHeight="1">
      <c r="B313" s="249" t="s">
        <v>233</v>
      </c>
      <c r="C313" s="250" t="s">
        <v>470</v>
      </c>
      <c r="D313" s="250"/>
      <c r="E313" s="251" t="s">
        <v>717</v>
      </c>
      <c r="F313" s="251" t="s">
        <v>854</v>
      </c>
      <c r="G313" s="252">
        <v>2025</v>
      </c>
      <c r="H313" s="253">
        <v>184900000</v>
      </c>
      <c r="I313" s="252"/>
      <c r="J313" s="254"/>
      <c r="K313" s="251"/>
    </row>
    <row r="314" spans="2:11" ht="15" customHeight="1">
      <c r="B314" s="249" t="s">
        <v>233</v>
      </c>
      <c r="C314" s="250" t="s">
        <v>470</v>
      </c>
      <c r="D314" s="250"/>
      <c r="E314" s="251"/>
      <c r="F314" s="251"/>
      <c r="G314" s="252"/>
      <c r="H314" s="253"/>
      <c r="I314" s="252"/>
      <c r="J314" s="254"/>
      <c r="K314" s="251"/>
    </row>
    <row r="315" spans="2:11" ht="15" customHeight="1">
      <c r="B315" s="249" t="s">
        <v>233</v>
      </c>
      <c r="C315" s="250" t="s">
        <v>470</v>
      </c>
      <c r="D315" s="250"/>
      <c r="E315" s="251"/>
      <c r="F315" s="251"/>
      <c r="G315" s="252"/>
      <c r="H315" s="253"/>
      <c r="I315" s="252"/>
      <c r="J315" s="254"/>
      <c r="K315" s="251"/>
    </row>
    <row r="316" spans="2:11" ht="15" customHeight="1">
      <c r="B316" s="249" t="s">
        <v>233</v>
      </c>
      <c r="C316" s="250" t="s">
        <v>653</v>
      </c>
      <c r="D316" s="250" t="s">
        <v>626</v>
      </c>
      <c r="E316" s="251" t="s">
        <v>739</v>
      </c>
      <c r="F316" s="251" t="s">
        <v>257</v>
      </c>
      <c r="G316" s="252">
        <v>2017</v>
      </c>
      <c r="H316" s="253">
        <v>570000000</v>
      </c>
      <c r="I316" s="252"/>
      <c r="J316" s="254"/>
      <c r="K316" s="257" t="s">
        <v>766</v>
      </c>
    </row>
    <row r="317" spans="2:11" ht="15" customHeight="1">
      <c r="B317" s="249" t="s">
        <v>233</v>
      </c>
      <c r="C317" s="250" t="s">
        <v>653</v>
      </c>
      <c r="D317" s="250"/>
      <c r="E317" s="251" t="s">
        <v>840</v>
      </c>
      <c r="F317" s="251" t="s">
        <v>257</v>
      </c>
      <c r="G317" s="252">
        <v>2018</v>
      </c>
      <c r="H317" s="253">
        <v>972000000</v>
      </c>
      <c r="I317" s="252"/>
      <c r="J317" s="254"/>
      <c r="K317" s="257"/>
    </row>
    <row r="318" spans="2:11" ht="15" customHeight="1">
      <c r="B318" s="249" t="s">
        <v>233</v>
      </c>
      <c r="C318" s="250" t="s">
        <v>653</v>
      </c>
      <c r="D318" s="250"/>
      <c r="E318" s="251"/>
      <c r="F318" s="251"/>
      <c r="G318" s="252"/>
      <c r="H318" s="253"/>
      <c r="I318" s="252"/>
      <c r="J318" s="254"/>
      <c r="K318" s="257"/>
    </row>
    <row r="319" spans="2:11" ht="15" customHeight="1">
      <c r="B319" s="249" t="s">
        <v>233</v>
      </c>
      <c r="C319" s="250" t="s">
        <v>653</v>
      </c>
      <c r="D319" s="250"/>
      <c r="E319" s="251"/>
      <c r="F319" s="251"/>
      <c r="G319" s="252"/>
      <c r="H319" s="253"/>
      <c r="I319" s="252"/>
      <c r="J319" s="254"/>
      <c r="K319" s="251"/>
    </row>
    <row r="320" spans="2:11" ht="15" customHeight="1">
      <c r="B320" s="249" t="s">
        <v>233</v>
      </c>
      <c r="C320" s="250" t="s">
        <v>653</v>
      </c>
      <c r="D320" s="250"/>
      <c r="E320" s="251"/>
      <c r="F320" s="251"/>
      <c r="G320" s="252"/>
      <c r="H320" s="253"/>
      <c r="I320" s="252"/>
      <c r="J320" s="254"/>
      <c r="K320" s="251"/>
    </row>
    <row r="321" spans="2:11" ht="15" customHeight="1">
      <c r="B321" s="249" t="s">
        <v>234</v>
      </c>
      <c r="C321" s="250" t="s">
        <v>475</v>
      </c>
      <c r="D321" s="250" t="s">
        <v>627</v>
      </c>
      <c r="E321" s="251" t="s">
        <v>769</v>
      </c>
      <c r="F321" s="251" t="s">
        <v>257</v>
      </c>
      <c r="G321" s="252">
        <v>2017</v>
      </c>
      <c r="H321" s="253">
        <v>79102000</v>
      </c>
      <c r="I321" s="252">
        <v>2018</v>
      </c>
      <c r="J321" s="254">
        <v>6814100</v>
      </c>
      <c r="K321" s="257" t="s">
        <v>766</v>
      </c>
    </row>
    <row r="322" spans="2:11" ht="15" customHeight="1">
      <c r="B322" s="249" t="s">
        <v>234</v>
      </c>
      <c r="C322" s="250" t="s">
        <v>475</v>
      </c>
      <c r="D322" s="250"/>
      <c r="E322" s="251" t="s">
        <v>694</v>
      </c>
      <c r="F322" s="251" t="s">
        <v>257</v>
      </c>
      <c r="G322" s="252">
        <v>2018</v>
      </c>
      <c r="H322" s="253">
        <v>70000000</v>
      </c>
      <c r="I322" s="252">
        <v>2019</v>
      </c>
      <c r="J322" s="254">
        <v>8907500</v>
      </c>
      <c r="K322" s="257"/>
    </row>
    <row r="323" spans="2:11" ht="15" customHeight="1">
      <c r="B323" s="249" t="s">
        <v>234</v>
      </c>
      <c r="C323" s="250" t="s">
        <v>475</v>
      </c>
      <c r="D323" s="250"/>
      <c r="E323" s="251"/>
      <c r="F323" s="251"/>
      <c r="G323" s="252"/>
      <c r="H323" s="253"/>
      <c r="I323" s="252">
        <v>2020</v>
      </c>
      <c r="J323" s="254">
        <v>8251594</v>
      </c>
      <c r="K323" s="257"/>
    </row>
    <row r="324" spans="2:11" ht="15" customHeight="1">
      <c r="B324" s="249" t="s">
        <v>234</v>
      </c>
      <c r="C324" s="250" t="s">
        <v>475</v>
      </c>
      <c r="D324" s="250"/>
      <c r="E324" s="251"/>
      <c r="F324" s="251"/>
      <c r="G324" s="252"/>
      <c r="H324" s="253"/>
      <c r="I324" s="252"/>
      <c r="J324" s="254"/>
      <c r="K324" s="251"/>
    </row>
    <row r="325" spans="2:11" ht="15" customHeight="1">
      <c r="B325" s="249" t="s">
        <v>234</v>
      </c>
      <c r="C325" s="250" t="s">
        <v>475</v>
      </c>
      <c r="D325" s="250"/>
      <c r="E325" s="251"/>
      <c r="F325" s="251"/>
      <c r="G325" s="252"/>
      <c r="H325" s="253"/>
      <c r="I325" s="252"/>
      <c r="J325" s="254"/>
      <c r="K325" s="251"/>
    </row>
    <row r="326" spans="2:11" ht="15" customHeight="1">
      <c r="B326" s="249" t="s">
        <v>234</v>
      </c>
      <c r="C326" s="250" t="s">
        <v>654</v>
      </c>
      <c r="D326" s="250" t="s">
        <v>628</v>
      </c>
      <c r="E326" s="251" t="s">
        <v>843</v>
      </c>
      <c r="F326" s="251"/>
      <c r="G326" s="252">
        <v>2017</v>
      </c>
      <c r="H326" s="253">
        <v>92500000</v>
      </c>
      <c r="I326" s="252">
        <v>2022</v>
      </c>
      <c r="J326" s="254">
        <v>4000000</v>
      </c>
      <c r="K326" s="251"/>
    </row>
    <row r="327" spans="2:11" ht="15" customHeight="1">
      <c r="B327" s="249" t="s">
        <v>234</v>
      </c>
      <c r="C327" s="250" t="s">
        <v>654</v>
      </c>
      <c r="D327" s="250"/>
      <c r="E327" s="251" t="s">
        <v>841</v>
      </c>
      <c r="F327" s="251"/>
      <c r="G327" s="252">
        <v>2018</v>
      </c>
      <c r="H327" s="253">
        <v>36000000</v>
      </c>
      <c r="I327" s="252">
        <v>2023</v>
      </c>
      <c r="J327" s="254">
        <v>2500000</v>
      </c>
      <c r="K327" s="251"/>
    </row>
    <row r="328" spans="2:11" ht="15" customHeight="1">
      <c r="B328" s="249" t="s">
        <v>234</v>
      </c>
      <c r="C328" s="250" t="s">
        <v>654</v>
      </c>
      <c r="D328" s="250"/>
      <c r="E328" s="251" t="s">
        <v>842</v>
      </c>
      <c r="F328" s="251"/>
      <c r="G328" s="252">
        <v>2019</v>
      </c>
      <c r="H328" s="253">
        <v>145050000</v>
      </c>
      <c r="I328" s="252"/>
      <c r="J328" s="254"/>
      <c r="K328" s="251"/>
    </row>
    <row r="329" spans="2:11" ht="15" customHeight="1">
      <c r="B329" s="249" t="s">
        <v>234</v>
      </c>
      <c r="C329" s="250" t="s">
        <v>654</v>
      </c>
      <c r="D329" s="250"/>
      <c r="E329" s="251" t="s">
        <v>699</v>
      </c>
      <c r="F329" s="251" t="s">
        <v>854</v>
      </c>
      <c r="G329" s="252">
        <v>2025</v>
      </c>
      <c r="H329" s="253">
        <v>213405000</v>
      </c>
      <c r="I329" s="252"/>
      <c r="J329" s="254"/>
      <c r="K329" s="251"/>
    </row>
    <row r="330" spans="2:11" ht="15" customHeight="1">
      <c r="B330" s="249" t="s">
        <v>234</v>
      </c>
      <c r="C330" s="250" t="s">
        <v>654</v>
      </c>
      <c r="D330" s="250"/>
      <c r="E330" s="251"/>
      <c r="F330" s="251"/>
      <c r="G330" s="252"/>
      <c r="H330" s="253"/>
      <c r="I330" s="252"/>
      <c r="J330" s="254"/>
      <c r="K330" s="251"/>
    </row>
    <row r="331" spans="2:11" ht="15" customHeight="1">
      <c r="B331" s="249" t="s">
        <v>234</v>
      </c>
      <c r="C331" s="250" t="s">
        <v>654</v>
      </c>
      <c r="D331" s="250"/>
      <c r="E331" s="251"/>
      <c r="F331" s="251"/>
      <c r="G331" s="252"/>
      <c r="H331" s="253"/>
      <c r="I331" s="252"/>
      <c r="J331" s="254"/>
      <c r="K331" s="251"/>
    </row>
    <row r="332" spans="2:11" ht="15" customHeight="1">
      <c r="B332" s="249" t="s">
        <v>234</v>
      </c>
      <c r="C332" s="250" t="s">
        <v>479</v>
      </c>
      <c r="D332" s="250" t="s">
        <v>629</v>
      </c>
      <c r="E332" s="251" t="s">
        <v>775</v>
      </c>
      <c r="F332" s="251" t="s">
        <v>257</v>
      </c>
      <c r="G332" s="252">
        <v>2017</v>
      </c>
      <c r="H332" s="253">
        <v>82429582</v>
      </c>
      <c r="I332" s="252"/>
      <c r="J332" s="254"/>
      <c r="K332" s="251"/>
    </row>
    <row r="333" spans="2:11" ht="15" customHeight="1">
      <c r="B333" s="249" t="s">
        <v>234</v>
      </c>
      <c r="C333" s="250" t="s">
        <v>479</v>
      </c>
      <c r="D333" s="250"/>
      <c r="E333" s="251"/>
      <c r="F333" s="251" t="s">
        <v>844</v>
      </c>
      <c r="G333" s="252">
        <v>2018</v>
      </c>
      <c r="H333" s="253">
        <v>50000000</v>
      </c>
      <c r="I333" s="252"/>
      <c r="J333" s="254"/>
      <c r="K333" s="251"/>
    </row>
    <row r="334" spans="2:11" ht="15" customHeight="1">
      <c r="B334" s="249" t="s">
        <v>234</v>
      </c>
      <c r="C334" s="250" t="s">
        <v>479</v>
      </c>
      <c r="D334" s="250"/>
      <c r="E334" s="251" t="s">
        <v>743</v>
      </c>
      <c r="F334" s="251" t="s">
        <v>257</v>
      </c>
      <c r="G334" s="252">
        <v>2021</v>
      </c>
      <c r="H334" s="253">
        <v>100000000</v>
      </c>
      <c r="I334" s="252"/>
      <c r="J334" s="254"/>
      <c r="K334" s="251"/>
    </row>
    <row r="335" spans="2:11" ht="15" customHeight="1">
      <c r="B335" s="249" t="s">
        <v>234</v>
      </c>
      <c r="C335" s="250" t="s">
        <v>479</v>
      </c>
      <c r="D335" s="250"/>
      <c r="E335" s="251" t="s">
        <v>845</v>
      </c>
      <c r="F335" s="251" t="s">
        <v>854</v>
      </c>
      <c r="G335" s="252">
        <v>2025</v>
      </c>
      <c r="H335" s="253">
        <v>193000000</v>
      </c>
      <c r="I335" s="252"/>
      <c r="J335" s="254"/>
      <c r="K335" s="251"/>
    </row>
    <row r="336" spans="2:11" ht="15" customHeight="1">
      <c r="B336" s="249" t="s">
        <v>234</v>
      </c>
      <c r="C336" s="250" t="s">
        <v>479</v>
      </c>
      <c r="D336" s="250"/>
      <c r="E336" s="251"/>
      <c r="F336" s="251"/>
      <c r="G336" s="252"/>
      <c r="H336" s="253"/>
      <c r="I336" s="252"/>
      <c r="J336" s="254"/>
      <c r="K336" s="251"/>
    </row>
    <row r="337" spans="2:11" ht="15" customHeight="1">
      <c r="B337" s="249" t="s">
        <v>234</v>
      </c>
      <c r="C337" s="250" t="s">
        <v>479</v>
      </c>
      <c r="D337" s="250"/>
      <c r="E337" s="251"/>
      <c r="F337" s="251"/>
      <c r="G337" s="252"/>
      <c r="H337" s="253"/>
      <c r="I337" s="252"/>
      <c r="J337" s="254"/>
      <c r="K337" s="251"/>
    </row>
    <row r="338" spans="2:11" ht="15" customHeight="1">
      <c r="B338" s="249" t="s">
        <v>234</v>
      </c>
      <c r="C338" s="250" t="s">
        <v>532</v>
      </c>
      <c r="D338" s="250" t="s">
        <v>630</v>
      </c>
      <c r="E338" s="251" t="s">
        <v>814</v>
      </c>
      <c r="F338" s="251" t="s">
        <v>257</v>
      </c>
      <c r="G338" s="252">
        <v>2017</v>
      </c>
      <c r="H338" s="253">
        <v>25000000</v>
      </c>
      <c r="I338" s="252">
        <v>2020</v>
      </c>
      <c r="J338" s="254">
        <v>1500810</v>
      </c>
      <c r="K338" s="257" t="s">
        <v>766</v>
      </c>
    </row>
    <row r="339" spans="2:11" ht="15" customHeight="1">
      <c r="B339" s="249" t="s">
        <v>234</v>
      </c>
      <c r="C339" s="250" t="s">
        <v>532</v>
      </c>
      <c r="D339" s="250"/>
      <c r="E339" s="251" t="s">
        <v>746</v>
      </c>
      <c r="F339" s="251" t="s">
        <v>257</v>
      </c>
      <c r="G339" s="252">
        <v>2019</v>
      </c>
      <c r="H339" s="253">
        <v>100000000</v>
      </c>
      <c r="I339" s="252"/>
      <c r="J339" s="254"/>
      <c r="K339" s="257"/>
    </row>
    <row r="340" spans="2:11" ht="15" customHeight="1">
      <c r="B340" s="249" t="s">
        <v>234</v>
      </c>
      <c r="C340" s="250" t="s">
        <v>532</v>
      </c>
      <c r="D340" s="250"/>
      <c r="E340" s="251" t="s">
        <v>775</v>
      </c>
      <c r="F340" s="251"/>
      <c r="G340" s="252"/>
      <c r="H340" s="253"/>
      <c r="I340" s="252"/>
      <c r="J340" s="254"/>
      <c r="K340" s="257"/>
    </row>
    <row r="341" spans="2:11" ht="15" customHeight="1">
      <c r="B341" s="249" t="s">
        <v>234</v>
      </c>
      <c r="C341" s="250" t="s">
        <v>532</v>
      </c>
      <c r="D341" s="250"/>
      <c r="E341" s="251"/>
      <c r="F341" s="251"/>
      <c r="G341" s="252"/>
      <c r="H341" s="253"/>
      <c r="I341" s="252"/>
      <c r="J341" s="254"/>
      <c r="K341" s="251"/>
    </row>
    <row r="342" spans="2:11" ht="15" customHeight="1">
      <c r="B342" s="249" t="s">
        <v>234</v>
      </c>
      <c r="C342" s="250" t="s">
        <v>532</v>
      </c>
      <c r="D342" s="250"/>
      <c r="E342" s="251"/>
      <c r="F342" s="251"/>
      <c r="G342" s="252"/>
      <c r="H342" s="253"/>
      <c r="I342" s="252"/>
      <c r="J342" s="254"/>
      <c r="K342" s="251"/>
    </row>
    <row r="343" spans="2:11" ht="15" customHeight="1">
      <c r="B343" s="249" t="s">
        <v>234</v>
      </c>
      <c r="C343" s="250" t="s">
        <v>655</v>
      </c>
      <c r="D343" s="250" t="s">
        <v>631</v>
      </c>
      <c r="E343" s="251" t="s">
        <v>694</v>
      </c>
      <c r="F343" s="251" t="s">
        <v>257</v>
      </c>
      <c r="G343" s="252">
        <v>2016</v>
      </c>
      <c r="H343" s="253">
        <v>41459775</v>
      </c>
      <c r="I343" s="252">
        <v>2017</v>
      </c>
      <c r="J343" s="254">
        <v>1391375</v>
      </c>
      <c r="K343" s="251"/>
    </row>
    <row r="344" spans="2:11" ht="15" customHeight="1">
      <c r="B344" s="249" t="s">
        <v>234</v>
      </c>
      <c r="C344" s="250" t="s">
        <v>655</v>
      </c>
      <c r="D344" s="250"/>
      <c r="E344" s="251" t="s">
        <v>740</v>
      </c>
      <c r="F344" s="251" t="s">
        <v>257</v>
      </c>
      <c r="G344" s="252">
        <v>2017</v>
      </c>
      <c r="H344" s="253">
        <v>52522000</v>
      </c>
      <c r="I344" s="252">
        <v>2018</v>
      </c>
      <c r="J344" s="254">
        <v>3440404</v>
      </c>
      <c r="K344" s="251"/>
    </row>
    <row r="345" spans="2:11" ht="15" customHeight="1">
      <c r="B345" s="249" t="s">
        <v>234</v>
      </c>
      <c r="C345" s="250" t="s">
        <v>655</v>
      </c>
      <c r="D345" s="250"/>
      <c r="E345" s="251"/>
      <c r="F345" s="251" t="s">
        <v>257</v>
      </c>
      <c r="G345" s="252">
        <v>2018</v>
      </c>
      <c r="H345" s="253">
        <v>50000000</v>
      </c>
      <c r="I345" s="252">
        <v>2019</v>
      </c>
      <c r="J345" s="254">
        <v>5740007</v>
      </c>
      <c r="K345" s="251"/>
    </row>
    <row r="346" spans="2:11" ht="15" customHeight="1">
      <c r="B346" s="249" t="s">
        <v>234</v>
      </c>
      <c r="C346" s="250" t="s">
        <v>655</v>
      </c>
      <c r="D346" s="250"/>
      <c r="E346" s="251"/>
      <c r="F346" s="251" t="s">
        <v>257</v>
      </c>
      <c r="G346" s="252">
        <v>2019</v>
      </c>
      <c r="H346" s="253">
        <v>50000000</v>
      </c>
      <c r="I346" s="252">
        <v>2020</v>
      </c>
      <c r="J346" s="254">
        <v>5807200</v>
      </c>
      <c r="K346" s="251"/>
    </row>
    <row r="347" spans="2:11" ht="15" customHeight="1">
      <c r="B347" s="249" t="s">
        <v>234</v>
      </c>
      <c r="C347" s="250" t="s">
        <v>655</v>
      </c>
      <c r="D347" s="250"/>
      <c r="E347" s="251"/>
      <c r="F347" s="251" t="s">
        <v>257</v>
      </c>
      <c r="G347" s="252">
        <v>2021</v>
      </c>
      <c r="H347" s="253">
        <v>30000000</v>
      </c>
      <c r="I347" s="252">
        <v>2023</v>
      </c>
      <c r="J347" s="254">
        <v>3143500</v>
      </c>
      <c r="K347" s="251"/>
    </row>
    <row r="348" spans="2:11" ht="15" customHeight="1">
      <c r="B348" s="249" t="s">
        <v>234</v>
      </c>
      <c r="C348" s="250" t="s">
        <v>655</v>
      </c>
      <c r="D348" s="250"/>
      <c r="E348" s="251" t="s">
        <v>724</v>
      </c>
      <c r="F348" s="251" t="s">
        <v>854</v>
      </c>
      <c r="G348" s="252">
        <v>2025</v>
      </c>
      <c r="H348" s="253">
        <v>240354500</v>
      </c>
      <c r="I348" s="252"/>
      <c r="J348" s="254"/>
      <c r="K348" s="251"/>
    </row>
    <row r="349" spans="2:11" ht="15" customHeight="1">
      <c r="B349" s="249" t="s">
        <v>234</v>
      </c>
      <c r="C349" s="250" t="s">
        <v>655</v>
      </c>
      <c r="D349" s="250"/>
      <c r="E349" s="251"/>
      <c r="F349" s="251"/>
      <c r="G349" s="252"/>
      <c r="H349" s="253"/>
      <c r="I349" s="252"/>
      <c r="J349" s="254"/>
      <c r="K349" s="251"/>
    </row>
    <row r="350" spans="2:11" ht="15" customHeight="1">
      <c r="B350" s="249" t="s">
        <v>234</v>
      </c>
      <c r="C350" s="250" t="s">
        <v>655</v>
      </c>
      <c r="D350" s="250"/>
      <c r="E350" s="251"/>
      <c r="F350" s="251"/>
      <c r="G350" s="252"/>
      <c r="H350" s="253"/>
      <c r="I350" s="252"/>
      <c r="J350" s="254"/>
      <c r="K350" s="251"/>
    </row>
    <row r="351" spans="2:11" ht="15" customHeight="1">
      <c r="B351" s="249" t="s">
        <v>234</v>
      </c>
      <c r="C351" s="250" t="s">
        <v>485</v>
      </c>
      <c r="D351" s="250" t="s">
        <v>632</v>
      </c>
      <c r="E351" s="251" t="s">
        <v>846</v>
      </c>
      <c r="F351" s="251" t="s">
        <v>257</v>
      </c>
      <c r="G351" s="252">
        <v>2017</v>
      </c>
      <c r="H351" s="253">
        <v>12000000</v>
      </c>
      <c r="I351" s="252">
        <v>2022</v>
      </c>
      <c r="J351" s="254">
        <v>1250000</v>
      </c>
      <c r="K351" s="257" t="s">
        <v>766</v>
      </c>
    </row>
    <row r="352" spans="2:11" ht="15" customHeight="1">
      <c r="B352" s="249" t="s">
        <v>234</v>
      </c>
      <c r="C352" s="250" t="s">
        <v>485</v>
      </c>
      <c r="D352" s="250"/>
      <c r="E352" s="251" t="s">
        <v>696</v>
      </c>
      <c r="F352" s="251" t="s">
        <v>257</v>
      </c>
      <c r="G352" s="252">
        <v>2018</v>
      </c>
      <c r="H352" s="253">
        <v>68500000</v>
      </c>
      <c r="I352" s="252">
        <v>2023</v>
      </c>
      <c r="J352" s="254">
        <v>1033000</v>
      </c>
      <c r="K352" s="257"/>
    </row>
    <row r="353" spans="2:11" ht="15" customHeight="1">
      <c r="B353" s="249" t="s">
        <v>234</v>
      </c>
      <c r="C353" s="250" t="s">
        <v>485</v>
      </c>
      <c r="D353" s="250"/>
      <c r="E353" s="251" t="s">
        <v>847</v>
      </c>
      <c r="F353" s="251" t="s">
        <v>257</v>
      </c>
      <c r="G353" s="252">
        <v>2020</v>
      </c>
      <c r="H353" s="253">
        <v>125000000</v>
      </c>
      <c r="I353" s="252"/>
      <c r="J353" s="254"/>
      <c r="K353" s="257"/>
    </row>
    <row r="354" spans="2:11" ht="15" customHeight="1">
      <c r="B354" s="249" t="s">
        <v>234</v>
      </c>
      <c r="C354" s="250" t="s">
        <v>485</v>
      </c>
      <c r="D354" s="250"/>
      <c r="E354" s="251"/>
      <c r="F354" s="251"/>
      <c r="G354" s="252"/>
      <c r="H354" s="253"/>
      <c r="I354" s="252"/>
      <c r="J354" s="254"/>
      <c r="K354" s="251"/>
    </row>
    <row r="355" spans="2:11" ht="15" customHeight="1">
      <c r="B355" s="249" t="s">
        <v>234</v>
      </c>
      <c r="C355" s="250" t="s">
        <v>485</v>
      </c>
      <c r="D355" s="250"/>
      <c r="E355" s="251"/>
      <c r="F355" s="251"/>
      <c r="G355" s="252"/>
      <c r="H355" s="253"/>
      <c r="I355" s="252"/>
      <c r="J355" s="254"/>
      <c r="K355" s="251"/>
    </row>
    <row r="356" spans="2:11" ht="15" customHeight="1">
      <c r="B356" s="249" t="s">
        <v>234</v>
      </c>
      <c r="C356" s="250" t="s">
        <v>487</v>
      </c>
      <c r="D356" s="250" t="s">
        <v>633</v>
      </c>
      <c r="E356" s="251" t="s">
        <v>848</v>
      </c>
      <c r="F356" s="251" t="s">
        <v>257</v>
      </c>
      <c r="G356" s="252">
        <v>2016</v>
      </c>
      <c r="H356" s="253">
        <v>35600000</v>
      </c>
      <c r="I356" s="252">
        <v>2017</v>
      </c>
      <c r="J356" s="254">
        <v>2000000</v>
      </c>
      <c r="K356" s="257" t="s">
        <v>766</v>
      </c>
    </row>
    <row r="357" spans="2:11" ht="15" customHeight="1">
      <c r="B357" s="249" t="s">
        <v>234</v>
      </c>
      <c r="C357" s="250" t="s">
        <v>487</v>
      </c>
      <c r="D357" s="250"/>
      <c r="E357" s="251" t="s">
        <v>694</v>
      </c>
      <c r="F357" s="251" t="s">
        <v>257</v>
      </c>
      <c r="G357" s="252">
        <v>2017</v>
      </c>
      <c r="H357" s="253">
        <v>206687000</v>
      </c>
      <c r="I357" s="252">
        <v>2018</v>
      </c>
      <c r="J357" s="254">
        <v>6000000</v>
      </c>
      <c r="K357" s="257"/>
    </row>
    <row r="358" spans="2:11" ht="15" customHeight="1">
      <c r="B358" s="249" t="s">
        <v>234</v>
      </c>
      <c r="C358" s="250" t="s">
        <v>487</v>
      </c>
      <c r="D358" s="250"/>
      <c r="E358" s="251" t="s">
        <v>690</v>
      </c>
      <c r="F358" s="251" t="s">
        <v>257</v>
      </c>
      <c r="G358" s="252">
        <v>2018</v>
      </c>
      <c r="H358" s="253">
        <v>100000000</v>
      </c>
      <c r="I358" s="252">
        <v>2019</v>
      </c>
      <c r="J358" s="254">
        <v>5005000</v>
      </c>
      <c r="K358" s="257"/>
    </row>
    <row r="359" spans="2:11" ht="15" customHeight="1">
      <c r="B359" s="249" t="s">
        <v>234</v>
      </c>
      <c r="C359" s="250" t="s">
        <v>487</v>
      </c>
      <c r="D359" s="250"/>
      <c r="E359" s="251" t="s">
        <v>739</v>
      </c>
      <c r="F359" s="251" t="s">
        <v>849</v>
      </c>
      <c r="G359" s="252">
        <v>2023</v>
      </c>
      <c r="H359" s="253">
        <v>5000000</v>
      </c>
      <c r="I359" s="252">
        <v>2020</v>
      </c>
      <c r="J359" s="254">
        <v>1016000</v>
      </c>
      <c r="K359" s="251"/>
    </row>
    <row r="360" spans="2:11" ht="15" customHeight="1">
      <c r="B360" s="249" t="s">
        <v>234</v>
      </c>
      <c r="C360" s="250" t="s">
        <v>487</v>
      </c>
      <c r="D360" s="250"/>
      <c r="E360" s="251"/>
      <c r="F360" s="251" t="s">
        <v>849</v>
      </c>
      <c r="G360" s="252">
        <v>2024</v>
      </c>
      <c r="H360" s="253">
        <v>5000000</v>
      </c>
      <c r="I360" s="252">
        <v>2021</v>
      </c>
      <c r="J360" s="254">
        <v>2527000</v>
      </c>
      <c r="K360" s="251"/>
    </row>
    <row r="361" spans="2:11" ht="15" customHeight="1">
      <c r="B361" s="249" t="s">
        <v>234</v>
      </c>
      <c r="C361" s="250" t="s">
        <v>487</v>
      </c>
      <c r="D361" s="250"/>
      <c r="E361" s="251"/>
      <c r="F361" s="251"/>
      <c r="G361" s="252"/>
      <c r="H361" s="253"/>
      <c r="I361" s="252">
        <v>2022</v>
      </c>
      <c r="J361" s="254">
        <v>350000</v>
      </c>
      <c r="K361" s="251"/>
    </row>
    <row r="362" spans="2:11" ht="15" customHeight="1">
      <c r="B362" s="249" t="s">
        <v>234</v>
      </c>
      <c r="C362" s="250" t="s">
        <v>487</v>
      </c>
      <c r="D362" s="250"/>
      <c r="E362" s="251"/>
      <c r="F362" s="251"/>
      <c r="G362" s="252"/>
      <c r="H362" s="253"/>
      <c r="I362" s="252"/>
      <c r="J362" s="254"/>
      <c r="K362" s="251"/>
    </row>
    <row r="363" spans="2:11" ht="15" customHeight="1">
      <c r="B363" s="249" t="s">
        <v>234</v>
      </c>
      <c r="C363" s="250" t="s">
        <v>487</v>
      </c>
      <c r="D363" s="250"/>
      <c r="E363" s="251"/>
      <c r="F363" s="251"/>
      <c r="G363" s="252"/>
      <c r="H363" s="253"/>
      <c r="I363" s="252"/>
      <c r="J363" s="254"/>
      <c r="K363" s="251"/>
    </row>
    <row r="364" spans="2:11" ht="15" customHeight="1">
      <c r="B364" s="249" t="s">
        <v>234</v>
      </c>
      <c r="C364" s="250" t="s">
        <v>530</v>
      </c>
      <c r="D364" s="250" t="s">
        <v>634</v>
      </c>
      <c r="E364" s="251" t="s">
        <v>850</v>
      </c>
      <c r="F364" s="251" t="s">
        <v>257</v>
      </c>
      <c r="G364" s="252">
        <v>2017</v>
      </c>
      <c r="H364" s="253">
        <v>50000000</v>
      </c>
      <c r="I364" s="252"/>
      <c r="J364" s="254"/>
      <c r="K364" s="257" t="s">
        <v>766</v>
      </c>
    </row>
    <row r="365" spans="2:11" ht="15" customHeight="1">
      <c r="B365" s="249" t="s">
        <v>234</v>
      </c>
      <c r="C365" s="250" t="s">
        <v>530</v>
      </c>
      <c r="D365" s="250"/>
      <c r="E365" s="251" t="s">
        <v>851</v>
      </c>
      <c r="F365" s="251" t="s">
        <v>849</v>
      </c>
      <c r="G365" s="252">
        <v>2023</v>
      </c>
      <c r="H365" s="253">
        <v>5000000</v>
      </c>
      <c r="I365" s="252"/>
      <c r="J365" s="254"/>
      <c r="K365" s="257"/>
    </row>
    <row r="366" spans="2:11" ht="15" customHeight="1">
      <c r="B366" s="249" t="s">
        <v>234</v>
      </c>
      <c r="C366" s="250" t="s">
        <v>530</v>
      </c>
      <c r="D366" s="250"/>
      <c r="E366" s="251" t="s">
        <v>735</v>
      </c>
      <c r="F366" s="251"/>
      <c r="G366" s="252"/>
      <c r="H366" s="253"/>
      <c r="I366" s="252"/>
      <c r="J366" s="254"/>
      <c r="K366" s="257"/>
    </row>
    <row r="367" spans="2:11" ht="15" customHeight="1">
      <c r="B367" s="249" t="s">
        <v>234</v>
      </c>
      <c r="C367" s="250" t="s">
        <v>530</v>
      </c>
      <c r="D367" s="250"/>
      <c r="E367" s="251"/>
      <c r="F367" s="251"/>
      <c r="G367" s="252"/>
      <c r="H367" s="253"/>
      <c r="I367" s="252"/>
      <c r="J367" s="254"/>
      <c r="K367" s="251"/>
    </row>
    <row r="368" spans="2:11" ht="15" customHeight="1">
      <c r="B368" s="249" t="s">
        <v>234</v>
      </c>
      <c r="C368" s="250" t="s">
        <v>530</v>
      </c>
      <c r="D368" s="250"/>
      <c r="E368" s="251"/>
      <c r="F368" s="251"/>
      <c r="G368" s="252"/>
      <c r="H368" s="253"/>
      <c r="I368" s="252"/>
      <c r="J368" s="254"/>
      <c r="K368" s="251"/>
    </row>
    <row r="369" spans="2:11" ht="15" customHeight="1">
      <c r="B369" s="249" t="s">
        <v>234</v>
      </c>
      <c r="C369" s="250" t="s">
        <v>491</v>
      </c>
      <c r="D369" s="250" t="s">
        <v>635</v>
      </c>
      <c r="E369" s="251" t="s">
        <v>737</v>
      </c>
      <c r="F369" s="251" t="s">
        <v>257</v>
      </c>
      <c r="G369" s="252">
        <v>2018</v>
      </c>
      <c r="H369" s="253">
        <v>93000000</v>
      </c>
      <c r="I369" s="252"/>
      <c r="J369" s="254"/>
      <c r="K369" s="257" t="s">
        <v>766</v>
      </c>
    </row>
    <row r="370" spans="2:11" ht="15" customHeight="1">
      <c r="B370" s="249" t="s">
        <v>234</v>
      </c>
      <c r="C370" s="250" t="s">
        <v>491</v>
      </c>
      <c r="D370" s="250"/>
      <c r="E370" s="251"/>
      <c r="F370" s="251"/>
      <c r="G370" s="252"/>
      <c r="H370" s="253"/>
      <c r="I370" s="252"/>
      <c r="J370" s="254"/>
      <c r="K370" s="257"/>
    </row>
    <row r="371" spans="2:11" ht="15" customHeight="1">
      <c r="B371" s="249" t="s">
        <v>234</v>
      </c>
      <c r="C371" s="250" t="s">
        <v>491</v>
      </c>
      <c r="D371" s="250"/>
      <c r="E371" s="251"/>
      <c r="F371" s="251"/>
      <c r="G371" s="252"/>
      <c r="H371" s="253"/>
      <c r="I371" s="252"/>
      <c r="J371" s="254"/>
      <c r="K371" s="257"/>
    </row>
    <row r="372" spans="2:11" ht="15" customHeight="1">
      <c r="B372" s="249" t="s">
        <v>234</v>
      </c>
      <c r="C372" s="250" t="s">
        <v>491</v>
      </c>
      <c r="D372" s="250"/>
      <c r="E372" s="251"/>
      <c r="F372" s="251"/>
      <c r="G372" s="252"/>
      <c r="H372" s="253"/>
      <c r="I372" s="252"/>
      <c r="J372" s="254"/>
      <c r="K372" s="251"/>
    </row>
    <row r="373" spans="2:11" ht="15" customHeight="1">
      <c r="B373" s="249" t="s">
        <v>234</v>
      </c>
      <c r="C373" s="250" t="s">
        <v>491</v>
      </c>
      <c r="D373" s="250"/>
      <c r="E373" s="251"/>
      <c r="F373" s="251"/>
      <c r="G373" s="252"/>
      <c r="H373" s="253"/>
      <c r="I373" s="252"/>
      <c r="J373" s="254"/>
      <c r="K373" s="251"/>
    </row>
    <row r="374" spans="2:11" ht="15" customHeight="1">
      <c r="B374" s="249" t="s">
        <v>234</v>
      </c>
      <c r="C374" s="250" t="s">
        <v>493</v>
      </c>
      <c r="D374" s="250" t="s">
        <v>539</v>
      </c>
      <c r="E374" s="251" t="s">
        <v>691</v>
      </c>
      <c r="F374" s="251" t="s">
        <v>691</v>
      </c>
      <c r="G374" s="252" t="s">
        <v>691</v>
      </c>
      <c r="H374" s="253"/>
      <c r="I374" s="252"/>
      <c r="J374" s="254"/>
      <c r="K374" s="257" t="s">
        <v>804</v>
      </c>
    </row>
    <row r="375" spans="2:11" ht="15" customHeight="1">
      <c r="B375" s="249" t="s">
        <v>234</v>
      </c>
      <c r="C375" s="250" t="s">
        <v>493</v>
      </c>
      <c r="D375" s="250"/>
      <c r="E375" s="251"/>
      <c r="F375" s="251"/>
      <c r="G375" s="252"/>
      <c r="H375" s="253"/>
      <c r="I375" s="252"/>
      <c r="J375" s="254"/>
      <c r="K375" s="257"/>
    </row>
    <row r="376" spans="2:11" ht="15" customHeight="1">
      <c r="B376" s="249" t="s">
        <v>234</v>
      </c>
      <c r="C376" s="250" t="s">
        <v>493</v>
      </c>
      <c r="D376" s="250"/>
      <c r="E376" s="251"/>
      <c r="F376" s="251"/>
      <c r="G376" s="252"/>
      <c r="H376" s="253"/>
      <c r="I376" s="252"/>
      <c r="J376" s="254"/>
      <c r="K376" s="251"/>
    </row>
    <row r="377" spans="2:11" ht="15" customHeight="1">
      <c r="B377" s="249" t="s">
        <v>234</v>
      </c>
      <c r="C377" s="250" t="s">
        <v>493</v>
      </c>
      <c r="D377" s="250"/>
      <c r="E377" s="251"/>
      <c r="F377" s="251"/>
      <c r="G377" s="252"/>
      <c r="H377" s="253"/>
      <c r="I377" s="252"/>
      <c r="J377" s="254"/>
      <c r="K377" s="251"/>
    </row>
    <row r="378" spans="2:11" ht="15" customHeight="1">
      <c r="B378" s="249" t="s">
        <v>234</v>
      </c>
      <c r="C378" s="250" t="s">
        <v>531</v>
      </c>
      <c r="D378" s="250" t="s">
        <v>623</v>
      </c>
      <c r="E378" s="251" t="s">
        <v>853</v>
      </c>
      <c r="F378" s="251" t="s">
        <v>257</v>
      </c>
      <c r="G378" s="252">
        <v>2017</v>
      </c>
      <c r="H378" s="253">
        <v>30000000</v>
      </c>
      <c r="I378" s="252">
        <v>2017</v>
      </c>
      <c r="J378" s="254">
        <v>1700000</v>
      </c>
      <c r="K378" s="251"/>
    </row>
    <row r="379" spans="2:11" ht="15" customHeight="1">
      <c r="B379" s="249" t="s">
        <v>234</v>
      </c>
      <c r="C379" s="250" t="s">
        <v>531</v>
      </c>
      <c r="D379" s="250"/>
      <c r="E379" s="251" t="s">
        <v>740</v>
      </c>
      <c r="F379" s="251" t="s">
        <v>257</v>
      </c>
      <c r="G379" s="252">
        <v>2018</v>
      </c>
      <c r="H379" s="253">
        <v>100000000</v>
      </c>
      <c r="I379" s="252">
        <v>2018</v>
      </c>
      <c r="J379" s="254">
        <v>3900000</v>
      </c>
      <c r="K379" s="251"/>
    </row>
    <row r="380" spans="2:11" ht="15" customHeight="1">
      <c r="B380" s="249" t="s">
        <v>234</v>
      </c>
      <c r="C380" s="250" t="s">
        <v>531</v>
      </c>
      <c r="D380" s="250"/>
      <c r="E380" s="251" t="s">
        <v>814</v>
      </c>
      <c r="F380" s="251"/>
      <c r="G380" s="252"/>
      <c r="H380" s="253"/>
      <c r="I380" s="252">
        <v>2019</v>
      </c>
      <c r="J380" s="254">
        <v>5200000</v>
      </c>
      <c r="K380" s="251"/>
    </row>
    <row r="381" spans="2:11" ht="15" customHeight="1">
      <c r="B381" s="249" t="s">
        <v>234</v>
      </c>
      <c r="C381" s="250" t="s">
        <v>531</v>
      </c>
      <c r="D381" s="250"/>
      <c r="E381" s="251" t="s">
        <v>852</v>
      </c>
      <c r="F381" s="251"/>
      <c r="G381" s="252"/>
      <c r="H381" s="253"/>
      <c r="I381" s="252">
        <v>2021</v>
      </c>
      <c r="J381" s="254">
        <v>4369144</v>
      </c>
      <c r="K381" s="251"/>
    </row>
    <row r="382" spans="2:11" ht="15" customHeight="1">
      <c r="B382" s="249" t="s">
        <v>234</v>
      </c>
      <c r="C382" s="250" t="s">
        <v>531</v>
      </c>
      <c r="D382" s="250"/>
      <c r="E382" s="251" t="s">
        <v>731</v>
      </c>
      <c r="F382" s="251" t="s">
        <v>854</v>
      </c>
      <c r="G382" s="252">
        <v>2025</v>
      </c>
      <c r="H382" s="253">
        <v>166471400</v>
      </c>
      <c r="I382" s="252">
        <v>2022</v>
      </c>
      <c r="J382" s="254">
        <v>4500000</v>
      </c>
      <c r="K382" s="251"/>
    </row>
    <row r="383" spans="2:11" ht="15" customHeight="1">
      <c r="B383" s="249" t="s">
        <v>234</v>
      </c>
      <c r="C383" s="250" t="s">
        <v>531</v>
      </c>
      <c r="D383" s="250"/>
      <c r="E383" s="251"/>
      <c r="F383" s="251"/>
      <c r="G383" s="252"/>
      <c r="H383" s="253"/>
      <c r="I383" s="252">
        <v>2023</v>
      </c>
      <c r="J383" s="254">
        <v>3000000</v>
      </c>
      <c r="K383" s="251"/>
    </row>
    <row r="384" spans="2:11" ht="15" customHeight="1">
      <c r="B384" s="249" t="s">
        <v>234</v>
      </c>
      <c r="C384" s="250" t="s">
        <v>531</v>
      </c>
      <c r="D384" s="250"/>
      <c r="E384" s="251"/>
      <c r="F384" s="251"/>
      <c r="G384" s="252"/>
      <c r="H384" s="253"/>
      <c r="I384" s="252"/>
      <c r="J384" s="254"/>
      <c r="K384" s="251"/>
    </row>
    <row r="385" spans="2:11" ht="15" customHeight="1">
      <c r="B385" s="249" t="s">
        <v>234</v>
      </c>
      <c r="C385" s="250" t="s">
        <v>531</v>
      </c>
      <c r="D385" s="250"/>
      <c r="E385" s="251"/>
      <c r="F385" s="251"/>
      <c r="G385" s="252"/>
      <c r="H385" s="253"/>
      <c r="I385" s="252"/>
      <c r="J385" s="254"/>
      <c r="K385" s="251"/>
    </row>
    <row r="386" spans="2:11" ht="15" customHeight="1">
      <c r="B386" s="249" t="s">
        <v>234</v>
      </c>
      <c r="C386" s="250" t="s">
        <v>497</v>
      </c>
      <c r="D386" s="250" t="s">
        <v>636</v>
      </c>
      <c r="E386" s="251" t="s">
        <v>857</v>
      </c>
      <c r="F386" s="251" t="s">
        <v>257</v>
      </c>
      <c r="G386" s="252">
        <v>2017</v>
      </c>
      <c r="H386" s="253">
        <v>73933500</v>
      </c>
      <c r="I386" s="252">
        <v>2017</v>
      </c>
      <c r="J386" s="254">
        <v>200000</v>
      </c>
      <c r="K386" s="257" t="s">
        <v>766</v>
      </c>
    </row>
    <row r="387" spans="2:11" ht="15" customHeight="1">
      <c r="B387" s="249" t="s">
        <v>234</v>
      </c>
      <c r="C387" s="250" t="s">
        <v>497</v>
      </c>
      <c r="D387" s="250"/>
      <c r="E387" s="251" t="s">
        <v>855</v>
      </c>
      <c r="F387" s="251" t="s">
        <v>257</v>
      </c>
      <c r="G387" s="252">
        <v>2018</v>
      </c>
      <c r="H387" s="253">
        <v>110000000</v>
      </c>
      <c r="I387" s="252">
        <v>2020</v>
      </c>
      <c r="J387" s="254">
        <v>4107528</v>
      </c>
      <c r="K387" s="257"/>
    </row>
    <row r="388" spans="2:11" ht="15" customHeight="1">
      <c r="B388" s="249" t="s">
        <v>234</v>
      </c>
      <c r="C388" s="250" t="s">
        <v>497</v>
      </c>
      <c r="D388" s="250"/>
      <c r="E388" s="251" t="s">
        <v>856</v>
      </c>
      <c r="F388" s="251"/>
      <c r="G388" s="252"/>
      <c r="H388" s="253"/>
      <c r="I388" s="252">
        <v>2022</v>
      </c>
      <c r="J388" s="254">
        <v>807600</v>
      </c>
      <c r="K388" s="257"/>
    </row>
    <row r="389" spans="2:11" ht="15" customHeight="1">
      <c r="B389" s="249" t="s">
        <v>234</v>
      </c>
      <c r="C389" s="250" t="s">
        <v>497</v>
      </c>
      <c r="D389" s="250"/>
      <c r="E389" s="251"/>
      <c r="F389" s="251"/>
      <c r="G389" s="252"/>
      <c r="H389" s="253"/>
      <c r="I389" s="252">
        <v>2023</v>
      </c>
      <c r="J389" s="254">
        <v>467600</v>
      </c>
      <c r="K389" s="251"/>
    </row>
    <row r="390" spans="2:11" ht="15" customHeight="1">
      <c r="B390" s="249" t="s">
        <v>234</v>
      </c>
      <c r="C390" s="250" t="s">
        <v>497</v>
      </c>
      <c r="D390" s="250"/>
      <c r="E390" s="251"/>
      <c r="F390" s="251"/>
      <c r="G390" s="252"/>
      <c r="H390" s="253"/>
      <c r="I390" s="252"/>
      <c r="J390" s="254"/>
      <c r="K390" s="251"/>
    </row>
    <row r="391" spans="2:11" ht="15" customHeight="1">
      <c r="B391" s="249" t="s">
        <v>234</v>
      </c>
      <c r="C391" s="250" t="s">
        <v>497</v>
      </c>
      <c r="D391" s="250"/>
      <c r="E391" s="251"/>
      <c r="F391" s="251"/>
      <c r="G391" s="252"/>
      <c r="H391" s="253"/>
      <c r="I391" s="252"/>
      <c r="J391" s="254"/>
      <c r="K391" s="251"/>
    </row>
    <row r="392" spans="2:11" ht="15" customHeight="1">
      <c r="B392" s="249" t="s">
        <v>234</v>
      </c>
      <c r="C392" s="250" t="s">
        <v>499</v>
      </c>
      <c r="D392" s="250" t="s">
        <v>637</v>
      </c>
      <c r="E392" s="251" t="s">
        <v>858</v>
      </c>
      <c r="F392" s="251" t="s">
        <v>257</v>
      </c>
      <c r="G392" s="252">
        <v>2016</v>
      </c>
      <c r="H392" s="253">
        <v>68000000</v>
      </c>
      <c r="I392" s="252"/>
      <c r="J392" s="254"/>
      <c r="K392" s="251"/>
    </row>
    <row r="393" spans="2:11" ht="15" customHeight="1">
      <c r="B393" s="249" t="s">
        <v>234</v>
      </c>
      <c r="C393" s="250" t="s">
        <v>499</v>
      </c>
      <c r="D393" s="250"/>
      <c r="E393" s="251" t="s">
        <v>859</v>
      </c>
      <c r="F393" s="251" t="s">
        <v>257</v>
      </c>
      <c r="G393" s="252">
        <v>2017</v>
      </c>
      <c r="H393" s="253">
        <v>132764233</v>
      </c>
      <c r="I393" s="252"/>
      <c r="J393" s="254"/>
      <c r="K393" s="251"/>
    </row>
    <row r="394" spans="2:11" ht="15" customHeight="1">
      <c r="B394" s="249" t="s">
        <v>234</v>
      </c>
      <c r="C394" s="250" t="s">
        <v>499</v>
      </c>
      <c r="D394" s="250"/>
      <c r="E394" s="251"/>
      <c r="F394" s="251" t="s">
        <v>860</v>
      </c>
      <c r="G394" s="252">
        <v>2023</v>
      </c>
      <c r="H394" s="253">
        <v>5000000</v>
      </c>
      <c r="I394" s="252"/>
      <c r="J394" s="254"/>
      <c r="K394" s="251"/>
    </row>
    <row r="395" spans="2:11" ht="15" customHeight="1">
      <c r="B395" s="249" t="s">
        <v>234</v>
      </c>
      <c r="C395" s="250" t="s">
        <v>499</v>
      </c>
      <c r="D395" s="250"/>
      <c r="E395" s="251" t="s">
        <v>715</v>
      </c>
      <c r="F395" s="251" t="s">
        <v>854</v>
      </c>
      <c r="G395" s="252">
        <v>2025</v>
      </c>
      <c r="H395" s="253">
        <v>156000000</v>
      </c>
      <c r="I395" s="252"/>
      <c r="J395" s="254"/>
      <c r="K395" s="251"/>
    </row>
    <row r="396" spans="2:11" ht="15" customHeight="1">
      <c r="B396" s="249" t="s">
        <v>234</v>
      </c>
      <c r="C396" s="250" t="s">
        <v>499</v>
      </c>
      <c r="D396" s="250"/>
      <c r="E396" s="251"/>
      <c r="F396" s="251"/>
      <c r="G396" s="252"/>
      <c r="H396" s="253"/>
      <c r="I396" s="252"/>
      <c r="J396" s="254"/>
      <c r="K396" s="251"/>
    </row>
    <row r="397" spans="2:11" ht="15" customHeight="1">
      <c r="B397" s="249" t="s">
        <v>234</v>
      </c>
      <c r="C397" s="250" t="s">
        <v>499</v>
      </c>
      <c r="D397" s="250"/>
      <c r="E397" s="251"/>
      <c r="F397" s="251"/>
      <c r="G397" s="252"/>
      <c r="H397" s="253"/>
      <c r="I397" s="252"/>
      <c r="J397" s="254"/>
      <c r="K397" s="251"/>
    </row>
    <row r="398" spans="2:11" ht="15" customHeight="1">
      <c r="B398" s="249" t="s">
        <v>234</v>
      </c>
      <c r="C398" s="250" t="s">
        <v>501</v>
      </c>
      <c r="D398" s="250" t="s">
        <v>638</v>
      </c>
      <c r="E398" s="251" t="s">
        <v>694</v>
      </c>
      <c r="F398" s="251" t="s">
        <v>257</v>
      </c>
      <c r="G398" s="252">
        <v>2017</v>
      </c>
      <c r="H398" s="253">
        <v>50000000</v>
      </c>
      <c r="I398" s="252"/>
      <c r="J398" s="254"/>
      <c r="K398" s="251"/>
    </row>
    <row r="399" spans="2:11" ht="15" customHeight="1">
      <c r="B399" s="249" t="s">
        <v>234</v>
      </c>
      <c r="C399" s="250" t="s">
        <v>501</v>
      </c>
      <c r="D399" s="250"/>
      <c r="E399" s="251" t="s">
        <v>861</v>
      </c>
      <c r="F399" s="251" t="s">
        <v>257</v>
      </c>
      <c r="G399" s="252">
        <v>2018</v>
      </c>
      <c r="H399" s="253">
        <v>50000000</v>
      </c>
      <c r="I399" s="252"/>
      <c r="J399" s="254"/>
      <c r="K399" s="251"/>
    </row>
    <row r="400" spans="2:11" ht="15" customHeight="1">
      <c r="B400" s="249" t="s">
        <v>234</v>
      </c>
      <c r="C400" s="250" t="s">
        <v>501</v>
      </c>
      <c r="D400" s="250"/>
      <c r="E400" s="251"/>
      <c r="F400" s="251" t="s">
        <v>860</v>
      </c>
      <c r="G400" s="252">
        <v>2023</v>
      </c>
      <c r="H400" s="253">
        <v>5000000</v>
      </c>
      <c r="I400" s="252"/>
      <c r="J400" s="254"/>
      <c r="K400" s="251"/>
    </row>
    <row r="401" spans="2:11" ht="15" customHeight="1">
      <c r="B401" s="249" t="s">
        <v>234</v>
      </c>
      <c r="C401" s="250" t="s">
        <v>501</v>
      </c>
      <c r="D401" s="250"/>
      <c r="E401" s="251" t="s">
        <v>694</v>
      </c>
      <c r="F401" s="251" t="s">
        <v>854</v>
      </c>
      <c r="G401" s="252">
        <v>2025</v>
      </c>
      <c r="H401" s="253">
        <v>160000000</v>
      </c>
      <c r="I401" s="252"/>
      <c r="J401" s="254"/>
      <c r="K401" s="251"/>
    </row>
    <row r="402" spans="2:11" ht="15" customHeight="1">
      <c r="B402" s="249" t="s">
        <v>234</v>
      </c>
      <c r="C402" s="250" t="s">
        <v>501</v>
      </c>
      <c r="D402" s="250"/>
      <c r="E402" s="251" t="s">
        <v>862</v>
      </c>
      <c r="F402" s="251"/>
      <c r="G402" s="252"/>
      <c r="H402" s="253"/>
      <c r="I402" s="252"/>
      <c r="J402" s="254"/>
      <c r="K402" s="251"/>
    </row>
    <row r="403" spans="2:11" ht="15" customHeight="1">
      <c r="B403" s="249" t="s">
        <v>234</v>
      </c>
      <c r="C403" s="250" t="s">
        <v>501</v>
      </c>
      <c r="D403" s="250"/>
      <c r="E403" s="251"/>
      <c r="F403" s="251"/>
      <c r="G403" s="252"/>
      <c r="H403" s="253"/>
      <c r="I403" s="252"/>
      <c r="J403" s="254"/>
      <c r="K403" s="251"/>
    </row>
    <row r="404" spans="2:11" ht="15" customHeight="1">
      <c r="B404" s="249"/>
      <c r="C404" s="250"/>
      <c r="D404" s="250"/>
      <c r="E404" s="251"/>
      <c r="F404" s="251"/>
      <c r="G404" s="252"/>
      <c r="H404" s="253"/>
      <c r="I404" s="252"/>
      <c r="J404" s="254"/>
      <c r="K404" s="251"/>
    </row>
    <row r="405" spans="2:11" ht="15" customHeight="1">
      <c r="B405" s="236"/>
      <c r="C405" s="242"/>
      <c r="D405" s="242"/>
      <c r="E405" s="245"/>
      <c r="F405" s="245"/>
      <c r="G405" s="246"/>
      <c r="H405" s="247"/>
      <c r="I405" s="246"/>
      <c r="J405" s="248"/>
      <c r="K405" s="245"/>
    </row>
    <row r="406" spans="2:11" s="241" customFormat="1" ht="15" customHeight="1">
      <c r="B406" s="243"/>
      <c r="C406" s="243"/>
      <c r="D406" s="244"/>
      <c r="E406" s="238"/>
      <c r="F406" s="238"/>
      <c r="G406" s="237"/>
      <c r="H406" s="239"/>
      <c r="I406" s="237"/>
      <c r="J406" s="240"/>
      <c r="K406" s="238"/>
    </row>
    <row r="407" spans="2:11" ht="15" customHeight="1"/>
  </sheetData>
  <autoFilter ref="B1:C403">
    <sortState ref="B163:C165">
      <sortCondition ref="C1:C403"/>
    </sortState>
  </autoFilter>
  <printOptions horizontalCentered="1"/>
  <pageMargins left="0.19685039370078741" right="0.19685039370078741" top="0.39370078740157483" bottom="0.19685039370078741" header="0.31496062992125984" footer="0.31496062992125984"/>
  <pageSetup paperSize="10000" scale="85" fitToWidth="0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view="pageBreakPreview" zoomScale="90" zoomScaleNormal="90" zoomScaleSheetLayoutView="90" workbookViewId="0">
      <selection activeCell="A25" sqref="A25"/>
    </sheetView>
  </sheetViews>
  <sheetFormatPr defaultColWidth="9.140625" defaultRowHeight="15"/>
  <cols>
    <col min="1" max="1" width="11.7109375" style="92" customWidth="1"/>
    <col min="2" max="2" width="18.7109375" style="92" customWidth="1"/>
    <col min="3" max="3" width="20.140625" style="92" customWidth="1"/>
    <col min="4" max="4" width="28.140625" style="92" customWidth="1"/>
    <col min="5" max="5" width="44" style="92" bestFit="1" customWidth="1"/>
    <col min="6" max="6" width="17.42578125" style="92" hidden="1" customWidth="1"/>
    <col min="7" max="7" width="38.28515625" style="92" bestFit="1" customWidth="1"/>
    <col min="8" max="8" width="35.140625" style="92" customWidth="1"/>
    <col min="9" max="9" width="12.5703125" style="92" customWidth="1"/>
    <col min="10" max="10" width="13" style="92" bestFit="1" customWidth="1"/>
    <col min="11" max="11" width="11" style="92" customWidth="1"/>
    <col min="12" max="12" width="11.28515625" style="92" customWidth="1"/>
    <col min="13" max="13" width="19.28515625" style="92" customWidth="1"/>
    <col min="14" max="14" width="2.5703125" style="92" customWidth="1"/>
    <col min="15" max="16" width="9.140625" style="92"/>
    <col min="17" max="17" width="37.140625" style="92" customWidth="1"/>
    <col min="18" max="18" width="23.5703125" style="92" customWidth="1"/>
    <col min="19" max="16384" width="9.140625" style="92"/>
  </cols>
  <sheetData>
    <row r="1" spans="1:13" ht="18">
      <c r="A1" s="520" t="s">
        <v>281</v>
      </c>
      <c r="B1" s="520"/>
      <c r="C1" s="520"/>
      <c r="D1" s="520"/>
      <c r="E1" s="520"/>
      <c r="F1" s="520"/>
      <c r="G1" s="520"/>
      <c r="H1" s="520"/>
    </row>
    <row r="3" spans="1:13" ht="15.75">
      <c r="A3" s="521" t="s">
        <v>282</v>
      </c>
      <c r="B3" s="521"/>
      <c r="C3" s="521"/>
      <c r="D3" s="93" t="s">
        <v>507</v>
      </c>
    </row>
    <row r="4" spans="1:13" ht="15.75">
      <c r="A4" s="521" t="s">
        <v>283</v>
      </c>
      <c r="B4" s="521"/>
      <c r="C4" s="521"/>
      <c r="D4" s="93" t="s">
        <v>508</v>
      </c>
    </row>
    <row r="6" spans="1:13" s="97" customFormat="1" ht="65.25" customHeight="1">
      <c r="A6" s="522"/>
      <c r="B6" s="522" t="s">
        <v>283</v>
      </c>
      <c r="C6" s="522" t="s">
        <v>218</v>
      </c>
      <c r="D6" s="522" t="s">
        <v>284</v>
      </c>
      <c r="E6" s="522" t="s">
        <v>285</v>
      </c>
      <c r="F6" s="94"/>
      <c r="G6" s="95" t="s">
        <v>286</v>
      </c>
      <c r="H6" s="96" t="s">
        <v>287</v>
      </c>
      <c r="I6" s="504" t="s">
        <v>288</v>
      </c>
      <c r="J6" s="505"/>
      <c r="K6" s="505"/>
      <c r="L6" s="505"/>
      <c r="M6" s="506" t="s">
        <v>289</v>
      </c>
    </row>
    <row r="7" spans="1:13" s="99" customFormat="1" ht="44.25" customHeight="1">
      <c r="A7" s="522"/>
      <c r="B7" s="522"/>
      <c r="C7" s="522"/>
      <c r="D7" s="522"/>
      <c r="E7" s="522"/>
      <c r="F7" s="96"/>
      <c r="G7" s="96"/>
      <c r="H7" s="96"/>
      <c r="I7" s="98" t="s">
        <v>290</v>
      </c>
      <c r="J7" s="98" t="s">
        <v>291</v>
      </c>
      <c r="K7" s="98" t="s">
        <v>292</v>
      </c>
      <c r="L7" s="95" t="s">
        <v>293</v>
      </c>
      <c r="M7" s="507"/>
    </row>
    <row r="8" spans="1:13" s="99" customFormat="1" ht="21" customHeight="1">
      <c r="A8" s="96">
        <v>1</v>
      </c>
      <c r="B8" s="100">
        <v>2</v>
      </c>
      <c r="C8" s="96">
        <v>3</v>
      </c>
      <c r="D8" s="96">
        <v>4</v>
      </c>
      <c r="E8" s="96">
        <v>5</v>
      </c>
      <c r="F8" s="94"/>
      <c r="G8" s="94">
        <v>6</v>
      </c>
      <c r="H8" s="94">
        <v>7</v>
      </c>
      <c r="I8" s="509">
        <v>8</v>
      </c>
      <c r="J8" s="510"/>
      <c r="K8" s="510"/>
      <c r="L8" s="510"/>
      <c r="M8" s="508"/>
    </row>
    <row r="9" spans="1:13" s="107" customFormat="1" ht="20.100000000000001" customHeight="1">
      <c r="A9" s="101">
        <v>1</v>
      </c>
      <c r="B9" s="511" t="s">
        <v>294</v>
      </c>
      <c r="C9" s="511" t="s">
        <v>226</v>
      </c>
      <c r="D9" s="212" t="s">
        <v>295</v>
      </c>
      <c r="E9" s="206" t="s">
        <v>535</v>
      </c>
      <c r="F9" s="102">
        <v>1</v>
      </c>
      <c r="G9" s="192" t="s">
        <v>509</v>
      </c>
      <c r="H9" s="103"/>
      <c r="I9" s="104">
        <v>1</v>
      </c>
      <c r="J9" s="104"/>
      <c r="K9" s="105"/>
      <c r="L9" s="105"/>
      <c r="M9" s="106"/>
    </row>
    <row r="10" spans="1:13" s="107" customFormat="1" ht="20.100000000000001" customHeight="1">
      <c r="A10" s="101">
        <f>A9+1</f>
        <v>2</v>
      </c>
      <c r="B10" s="512"/>
      <c r="C10" s="512"/>
      <c r="D10" s="212" t="s">
        <v>296</v>
      </c>
      <c r="E10" s="206" t="s">
        <v>537</v>
      </c>
      <c r="F10" s="109">
        <v>1</v>
      </c>
      <c r="G10" s="193" t="s">
        <v>510</v>
      </c>
      <c r="H10" s="110"/>
      <c r="I10" s="111"/>
      <c r="J10" s="112"/>
      <c r="K10" s="105"/>
      <c r="L10" s="105"/>
      <c r="M10" s="106"/>
    </row>
    <row r="11" spans="1:13" s="107" customFormat="1" ht="20.100000000000001" customHeight="1">
      <c r="A11" s="101">
        <f t="shared" ref="A11:A72" si="0">A10+1</f>
        <v>3</v>
      </c>
      <c r="B11" s="512"/>
      <c r="C11" s="512"/>
      <c r="D11" s="212" t="s">
        <v>297</v>
      </c>
      <c r="E11" s="206" t="s">
        <v>538</v>
      </c>
      <c r="F11" s="109">
        <v>1</v>
      </c>
      <c r="G11" s="193" t="s">
        <v>511</v>
      </c>
      <c r="H11" s="113"/>
      <c r="I11" s="114"/>
      <c r="J11" s="115"/>
      <c r="K11" s="116"/>
      <c r="L11" s="116"/>
      <c r="M11" s="106"/>
    </row>
    <row r="12" spans="1:13" s="107" customFormat="1" ht="20.100000000000001" customHeight="1">
      <c r="A12" s="101">
        <f t="shared" si="0"/>
        <v>4</v>
      </c>
      <c r="B12" s="512"/>
      <c r="C12" s="512"/>
      <c r="D12" s="212" t="s">
        <v>298</v>
      </c>
      <c r="E12" s="206" t="s">
        <v>539</v>
      </c>
      <c r="F12" s="109">
        <v>1</v>
      </c>
      <c r="G12" s="193" t="s">
        <v>299</v>
      </c>
      <c r="H12" s="117"/>
      <c r="I12" s="111"/>
      <c r="J12" s="112"/>
      <c r="K12" s="105"/>
      <c r="L12" s="105"/>
      <c r="M12" s="106"/>
    </row>
    <row r="13" spans="1:13" s="107" customFormat="1" ht="20.100000000000001" customHeight="1">
      <c r="A13" s="101">
        <f t="shared" si="0"/>
        <v>5</v>
      </c>
      <c r="B13" s="512"/>
      <c r="C13" s="512"/>
      <c r="D13" s="212" t="s">
        <v>300</v>
      </c>
      <c r="E13" s="206" t="s">
        <v>536</v>
      </c>
      <c r="F13" s="109">
        <v>1</v>
      </c>
      <c r="G13" s="193" t="s">
        <v>512</v>
      </c>
      <c r="H13" s="118"/>
      <c r="I13" s="111"/>
      <c r="J13" s="112"/>
      <c r="K13" s="105"/>
      <c r="L13" s="105"/>
      <c r="M13" s="106"/>
    </row>
    <row r="14" spans="1:13" s="107" customFormat="1" ht="20.100000000000001" customHeight="1">
      <c r="A14" s="101">
        <f t="shared" si="0"/>
        <v>6</v>
      </c>
      <c r="B14" s="512"/>
      <c r="C14" s="512"/>
      <c r="D14" s="212" t="s">
        <v>301</v>
      </c>
      <c r="E14" s="206" t="s">
        <v>540</v>
      </c>
      <c r="F14" s="109">
        <v>1</v>
      </c>
      <c r="G14" s="194" t="s">
        <v>513</v>
      </c>
      <c r="H14" s="103"/>
      <c r="I14" s="111"/>
      <c r="J14" s="112"/>
      <c r="K14" s="119"/>
      <c r="L14" s="119"/>
      <c r="M14" s="120"/>
    </row>
    <row r="15" spans="1:13" s="107" customFormat="1" ht="20.100000000000001" customHeight="1">
      <c r="A15" s="101">
        <f t="shared" si="0"/>
        <v>7</v>
      </c>
      <c r="B15" s="512"/>
      <c r="C15" s="512"/>
      <c r="D15" s="208" t="s">
        <v>302</v>
      </c>
      <c r="E15" s="206" t="s">
        <v>541</v>
      </c>
      <c r="F15" s="109">
        <v>1</v>
      </c>
      <c r="G15" s="193" t="s">
        <v>303</v>
      </c>
      <c r="H15" s="118"/>
      <c r="I15" s="111"/>
      <c r="J15" s="112"/>
      <c r="K15" s="105">
        <v>1</v>
      </c>
      <c r="L15" s="105"/>
      <c r="M15" s="106"/>
    </row>
    <row r="16" spans="1:13" s="107" customFormat="1" ht="20.100000000000001" customHeight="1">
      <c r="A16" s="101">
        <f t="shared" si="0"/>
        <v>8</v>
      </c>
      <c r="B16" s="512"/>
      <c r="C16" s="512"/>
      <c r="D16" s="212" t="s">
        <v>304</v>
      </c>
      <c r="E16" s="206" t="s">
        <v>542</v>
      </c>
      <c r="F16" s="109">
        <v>1</v>
      </c>
      <c r="G16" s="193" t="s">
        <v>305</v>
      </c>
      <c r="H16" s="103"/>
      <c r="I16" s="111"/>
      <c r="J16" s="112"/>
      <c r="K16" s="105"/>
      <c r="L16" s="105"/>
      <c r="M16" s="106"/>
    </row>
    <row r="17" spans="1:13" s="107" customFormat="1" ht="20.100000000000001" customHeight="1">
      <c r="A17" s="101">
        <f t="shared" si="0"/>
        <v>9</v>
      </c>
      <c r="B17" s="512"/>
      <c r="C17" s="512"/>
      <c r="D17" s="208" t="s">
        <v>306</v>
      </c>
      <c r="E17" s="208" t="s">
        <v>543</v>
      </c>
      <c r="F17" s="121">
        <v>1</v>
      </c>
      <c r="G17" s="193" t="s">
        <v>307</v>
      </c>
      <c r="H17" s="118"/>
      <c r="I17" s="122"/>
      <c r="J17" s="123"/>
      <c r="K17" s="105"/>
      <c r="L17" s="105"/>
      <c r="M17" s="106"/>
    </row>
    <row r="18" spans="1:13" s="107" customFormat="1" ht="20.100000000000001" customHeight="1">
      <c r="A18" s="101">
        <f t="shared" si="0"/>
        <v>10</v>
      </c>
      <c r="B18" s="512"/>
      <c r="C18" s="512"/>
      <c r="D18" s="208" t="s">
        <v>308</v>
      </c>
      <c r="E18" s="208" t="s">
        <v>544</v>
      </c>
      <c r="F18" s="121">
        <v>1</v>
      </c>
      <c r="G18" s="193" t="s">
        <v>309</v>
      </c>
      <c r="H18" s="118"/>
      <c r="I18" s="124"/>
      <c r="J18" s="125"/>
      <c r="K18" s="126"/>
      <c r="L18" s="126"/>
      <c r="M18" s="127"/>
    </row>
    <row r="19" spans="1:13" s="107" customFormat="1" ht="20.100000000000001" customHeight="1">
      <c r="A19" s="101">
        <f t="shared" si="0"/>
        <v>11</v>
      </c>
      <c r="B19" s="512"/>
      <c r="C19" s="512"/>
      <c r="D19" s="212" t="s">
        <v>310</v>
      </c>
      <c r="E19" s="208" t="s">
        <v>545</v>
      </c>
      <c r="F19" s="121">
        <v>1</v>
      </c>
      <c r="G19" s="195" t="s">
        <v>514</v>
      </c>
      <c r="H19" s="128"/>
      <c r="I19" s="122"/>
      <c r="J19" s="123"/>
      <c r="K19" s="105"/>
      <c r="L19" s="105"/>
      <c r="M19" s="106"/>
    </row>
    <row r="20" spans="1:13" s="107" customFormat="1" ht="20.100000000000001" customHeight="1">
      <c r="A20" s="101">
        <f t="shared" si="0"/>
        <v>12</v>
      </c>
      <c r="B20" s="512"/>
      <c r="C20" s="512"/>
      <c r="D20" s="208" t="s">
        <v>311</v>
      </c>
      <c r="E20" s="208" t="s">
        <v>546</v>
      </c>
      <c r="F20" s="121">
        <v>1</v>
      </c>
      <c r="G20" s="193" t="s">
        <v>312</v>
      </c>
      <c r="H20" s="118"/>
      <c r="I20" s="122"/>
      <c r="J20" s="123"/>
      <c r="K20" s="105"/>
      <c r="L20" s="105"/>
      <c r="M20" s="106"/>
    </row>
    <row r="21" spans="1:13" s="107" customFormat="1" ht="20.100000000000001" customHeight="1">
      <c r="A21" s="101">
        <f t="shared" si="0"/>
        <v>13</v>
      </c>
      <c r="B21" s="512"/>
      <c r="C21" s="512"/>
      <c r="D21" s="212" t="s">
        <v>313</v>
      </c>
      <c r="E21" s="208" t="s">
        <v>547</v>
      </c>
      <c r="F21" s="121">
        <v>1</v>
      </c>
      <c r="G21" s="195" t="s">
        <v>314</v>
      </c>
      <c r="H21" s="129"/>
      <c r="I21" s="122"/>
      <c r="J21" s="123"/>
      <c r="K21" s="105">
        <v>1</v>
      </c>
      <c r="L21" s="105"/>
      <c r="M21" s="106"/>
    </row>
    <row r="22" spans="1:13" s="107" customFormat="1" ht="20.100000000000001" customHeight="1">
      <c r="A22" s="101">
        <f t="shared" si="0"/>
        <v>14</v>
      </c>
      <c r="B22" s="512"/>
      <c r="C22" s="512"/>
      <c r="D22" s="212" t="s">
        <v>315</v>
      </c>
      <c r="E22" s="208" t="s">
        <v>548</v>
      </c>
      <c r="F22" s="121">
        <v>1</v>
      </c>
      <c r="G22" s="195" t="s">
        <v>316</v>
      </c>
      <c r="H22" s="103"/>
      <c r="I22" s="122"/>
      <c r="J22" s="123"/>
      <c r="K22" s="105"/>
      <c r="L22" s="105"/>
      <c r="M22" s="106"/>
    </row>
    <row r="23" spans="1:13" s="107" customFormat="1" ht="20.100000000000001" customHeight="1">
      <c r="A23" s="101">
        <f t="shared" si="0"/>
        <v>15</v>
      </c>
      <c r="B23" s="512"/>
      <c r="C23" s="512"/>
      <c r="D23" s="208" t="s">
        <v>317</v>
      </c>
      <c r="E23" s="208" t="s">
        <v>549</v>
      </c>
      <c r="F23" s="121">
        <v>1</v>
      </c>
      <c r="G23" s="194" t="s">
        <v>515</v>
      </c>
      <c r="H23" s="113"/>
      <c r="I23" s="122"/>
      <c r="J23" s="123"/>
      <c r="K23" s="105"/>
      <c r="L23" s="105"/>
      <c r="M23" s="106" t="s">
        <v>318</v>
      </c>
    </row>
    <row r="24" spans="1:13" s="107" customFormat="1" ht="20.100000000000001" customHeight="1">
      <c r="A24" s="101">
        <f t="shared" si="0"/>
        <v>16</v>
      </c>
      <c r="B24" s="512"/>
      <c r="C24" s="512"/>
      <c r="D24" s="208" t="s">
        <v>319</v>
      </c>
      <c r="E24" s="208" t="s">
        <v>550</v>
      </c>
      <c r="F24" s="121">
        <v>1</v>
      </c>
      <c r="G24" s="193" t="s">
        <v>320</v>
      </c>
      <c r="H24" s="118"/>
      <c r="I24" s="122"/>
      <c r="J24" s="123">
        <v>1</v>
      </c>
      <c r="K24" s="105"/>
      <c r="L24" s="105"/>
      <c r="M24" s="106"/>
    </row>
    <row r="25" spans="1:13" s="107" customFormat="1" ht="20.100000000000001" customHeight="1">
      <c r="A25" s="101">
        <f t="shared" si="0"/>
        <v>17</v>
      </c>
      <c r="B25" s="512"/>
      <c r="C25" s="512"/>
      <c r="D25" s="212" t="s">
        <v>321</v>
      </c>
      <c r="E25" s="208" t="s">
        <v>551</v>
      </c>
      <c r="F25" s="121">
        <v>1</v>
      </c>
      <c r="G25" s="195" t="s">
        <v>322</v>
      </c>
      <c r="H25" s="110"/>
      <c r="I25" s="122"/>
      <c r="J25" s="123"/>
      <c r="K25" s="105"/>
      <c r="L25" s="105"/>
      <c r="M25" s="106"/>
    </row>
    <row r="26" spans="1:13" s="107" customFormat="1" ht="20.100000000000001" customHeight="1" thickBot="1">
      <c r="A26" s="101">
        <f t="shared" si="0"/>
        <v>18</v>
      </c>
      <c r="B26" s="512"/>
      <c r="C26" s="514"/>
      <c r="D26" s="209" t="s">
        <v>323</v>
      </c>
      <c r="E26" s="209" t="s">
        <v>552</v>
      </c>
      <c r="F26" s="130">
        <v>1</v>
      </c>
      <c r="G26" s="193" t="s">
        <v>324</v>
      </c>
      <c r="H26" s="131"/>
      <c r="I26" s="122"/>
      <c r="J26" s="123"/>
      <c r="K26" s="105">
        <v>1</v>
      </c>
      <c r="L26" s="105"/>
      <c r="M26" s="106"/>
    </row>
    <row r="27" spans="1:13" ht="20.100000000000001" customHeight="1">
      <c r="A27" s="101">
        <f t="shared" si="0"/>
        <v>19</v>
      </c>
      <c r="B27" s="512"/>
      <c r="C27" s="515" t="s">
        <v>325</v>
      </c>
      <c r="D27" s="213" t="s">
        <v>326</v>
      </c>
      <c r="E27" s="210" t="s">
        <v>553</v>
      </c>
      <c r="F27" s="132">
        <v>1</v>
      </c>
      <c r="G27" s="193" t="s">
        <v>327</v>
      </c>
      <c r="H27" s="133"/>
      <c r="I27" s="122"/>
      <c r="J27" s="123"/>
      <c r="K27" s="105">
        <v>1</v>
      </c>
      <c r="L27" s="105"/>
      <c r="M27" s="106"/>
    </row>
    <row r="28" spans="1:13" ht="20.100000000000001" customHeight="1">
      <c r="A28" s="101">
        <f t="shared" si="0"/>
        <v>20</v>
      </c>
      <c r="B28" s="512"/>
      <c r="C28" s="512"/>
      <c r="D28" s="212" t="s">
        <v>328</v>
      </c>
      <c r="E28" s="206" t="s">
        <v>554</v>
      </c>
      <c r="F28" s="109">
        <v>1</v>
      </c>
      <c r="G28" s="193" t="s">
        <v>329</v>
      </c>
      <c r="H28" s="134"/>
      <c r="I28" s="111"/>
      <c r="J28" s="112"/>
      <c r="K28" s="105"/>
      <c r="L28" s="105"/>
      <c r="M28" s="106"/>
    </row>
    <row r="29" spans="1:13" ht="20.100000000000001" customHeight="1">
      <c r="A29" s="101">
        <f t="shared" si="0"/>
        <v>21</v>
      </c>
      <c r="B29" s="512"/>
      <c r="C29" s="512"/>
      <c r="D29" s="212" t="s">
        <v>330</v>
      </c>
      <c r="E29" s="206" t="s">
        <v>555</v>
      </c>
      <c r="F29" s="109">
        <v>1</v>
      </c>
      <c r="G29" s="193" t="s">
        <v>331</v>
      </c>
      <c r="H29" s="134"/>
      <c r="I29" s="111"/>
      <c r="J29" s="112"/>
      <c r="K29" s="105"/>
      <c r="L29" s="105"/>
      <c r="M29" s="106"/>
    </row>
    <row r="30" spans="1:13" ht="20.100000000000001" customHeight="1" thickBot="1">
      <c r="A30" s="101">
        <f t="shared" si="0"/>
        <v>22</v>
      </c>
      <c r="B30" s="512"/>
      <c r="C30" s="514"/>
      <c r="D30" s="214" t="s">
        <v>332</v>
      </c>
      <c r="E30" s="211" t="s">
        <v>556</v>
      </c>
      <c r="F30" s="135">
        <v>1</v>
      </c>
      <c r="G30" s="193" t="s">
        <v>333</v>
      </c>
      <c r="H30" s="134"/>
      <c r="I30" s="111"/>
      <c r="J30" s="112"/>
      <c r="K30" s="105"/>
      <c r="L30" s="105"/>
      <c r="M30" s="106"/>
    </row>
    <row r="31" spans="1:13" ht="20.100000000000001" customHeight="1">
      <c r="A31" s="101">
        <f t="shared" si="0"/>
        <v>23</v>
      </c>
      <c r="B31" s="512"/>
      <c r="C31" s="515" t="s">
        <v>334</v>
      </c>
      <c r="D31" s="213" t="s">
        <v>335</v>
      </c>
      <c r="E31" s="210" t="s">
        <v>557</v>
      </c>
      <c r="F31" s="136">
        <v>1</v>
      </c>
      <c r="G31" s="193" t="s">
        <v>336</v>
      </c>
      <c r="H31" s="137"/>
      <c r="I31" s="104"/>
      <c r="J31" s="138"/>
      <c r="K31" s="105">
        <v>1</v>
      </c>
      <c r="L31" s="105"/>
      <c r="M31" s="106"/>
    </row>
    <row r="32" spans="1:13" ht="20.100000000000001" customHeight="1">
      <c r="A32" s="101">
        <f t="shared" si="0"/>
        <v>24</v>
      </c>
      <c r="B32" s="512"/>
      <c r="C32" s="512"/>
      <c r="D32" s="212" t="s">
        <v>337</v>
      </c>
      <c r="E32" s="206" t="s">
        <v>558</v>
      </c>
      <c r="F32" s="109">
        <v>1</v>
      </c>
      <c r="G32" s="193" t="s">
        <v>338</v>
      </c>
      <c r="H32" s="139"/>
      <c r="I32" s="111"/>
      <c r="J32" s="112">
        <v>1</v>
      </c>
      <c r="K32" s="105"/>
      <c r="L32" s="105"/>
      <c r="M32" s="106"/>
    </row>
    <row r="33" spans="1:13" ht="20.100000000000001" customHeight="1" thickBot="1">
      <c r="A33" s="101">
        <f t="shared" si="0"/>
        <v>25</v>
      </c>
      <c r="B33" s="512"/>
      <c r="C33" s="512"/>
      <c r="D33" s="212" t="s">
        <v>339</v>
      </c>
      <c r="E33" s="206" t="s">
        <v>559</v>
      </c>
      <c r="F33" s="109">
        <v>1</v>
      </c>
      <c r="G33" s="193" t="s">
        <v>340</v>
      </c>
      <c r="H33" s="139"/>
      <c r="I33" s="111"/>
      <c r="J33" s="112">
        <v>1</v>
      </c>
      <c r="K33" s="140"/>
      <c r="L33" s="140"/>
      <c r="M33" s="106"/>
    </row>
    <row r="34" spans="1:13" ht="20.100000000000001" customHeight="1" thickTop="1">
      <c r="A34" s="101">
        <f t="shared" si="0"/>
        <v>26</v>
      </c>
      <c r="B34" s="512"/>
      <c r="C34" s="512"/>
      <c r="D34" s="212" t="s">
        <v>341</v>
      </c>
      <c r="E34" s="206" t="s">
        <v>560</v>
      </c>
      <c r="F34" s="109">
        <v>1</v>
      </c>
      <c r="G34" s="193" t="s">
        <v>342</v>
      </c>
      <c r="H34" s="139"/>
      <c r="I34" s="111"/>
      <c r="J34" s="112"/>
      <c r="K34" s="141">
        <v>1</v>
      </c>
      <c r="L34" s="141"/>
      <c r="M34" s="142"/>
    </row>
    <row r="35" spans="1:13" ht="20.100000000000001" customHeight="1">
      <c r="A35" s="101">
        <f t="shared" si="0"/>
        <v>27</v>
      </c>
      <c r="B35" s="512"/>
      <c r="C35" s="512"/>
      <c r="D35" s="208" t="s">
        <v>343</v>
      </c>
      <c r="E35" s="206" t="s">
        <v>561</v>
      </c>
      <c r="F35" s="109">
        <v>1</v>
      </c>
      <c r="G35" s="193" t="s">
        <v>344</v>
      </c>
      <c r="H35" s="118"/>
      <c r="I35" s="111">
        <v>1</v>
      </c>
      <c r="J35" s="112"/>
      <c r="K35" s="143"/>
      <c r="L35" s="143"/>
      <c r="M35" s="142"/>
    </row>
    <row r="36" spans="1:13" ht="20.100000000000001" customHeight="1">
      <c r="A36" s="101">
        <f t="shared" si="0"/>
        <v>28</v>
      </c>
      <c r="B36" s="512"/>
      <c r="C36" s="512"/>
      <c r="D36" s="212" t="s">
        <v>345</v>
      </c>
      <c r="E36" s="206" t="s">
        <v>562</v>
      </c>
      <c r="F36" s="109">
        <v>1</v>
      </c>
      <c r="G36" s="193" t="s">
        <v>346</v>
      </c>
      <c r="H36" s="118"/>
      <c r="I36" s="111"/>
      <c r="J36" s="112">
        <v>1</v>
      </c>
      <c r="K36" s="144"/>
      <c r="L36" s="144"/>
      <c r="M36" s="145"/>
    </row>
    <row r="37" spans="1:13" ht="20.100000000000001" customHeight="1">
      <c r="A37" s="101">
        <f t="shared" si="0"/>
        <v>29</v>
      </c>
      <c r="B37" s="512"/>
      <c r="C37" s="512"/>
      <c r="D37" s="208" t="s">
        <v>347</v>
      </c>
      <c r="E37" s="206" t="s">
        <v>563</v>
      </c>
      <c r="F37" s="109">
        <v>1</v>
      </c>
      <c r="G37" s="193" t="s">
        <v>348</v>
      </c>
      <c r="H37" s="118"/>
      <c r="I37" s="111"/>
      <c r="J37" s="112"/>
      <c r="K37" s="146"/>
      <c r="L37" s="146">
        <v>1</v>
      </c>
      <c r="M37" s="147"/>
    </row>
    <row r="38" spans="1:13" ht="20.100000000000001" customHeight="1">
      <c r="A38" s="101">
        <f t="shared" si="0"/>
        <v>30</v>
      </c>
      <c r="B38" s="512"/>
      <c r="C38" s="512"/>
      <c r="D38" s="208" t="s">
        <v>349</v>
      </c>
      <c r="E38" s="206" t="s">
        <v>564</v>
      </c>
      <c r="F38" s="102">
        <v>1</v>
      </c>
      <c r="G38" s="193" t="s">
        <v>350</v>
      </c>
      <c r="H38" s="118"/>
      <c r="I38" s="104"/>
      <c r="J38" s="138"/>
      <c r="K38" s="148">
        <v>1</v>
      </c>
      <c r="L38" s="148"/>
      <c r="M38" s="149"/>
    </row>
    <row r="39" spans="1:13" ht="20.100000000000001" customHeight="1">
      <c r="A39" s="101">
        <f t="shared" si="0"/>
        <v>31</v>
      </c>
      <c r="B39" s="512"/>
      <c r="C39" s="512"/>
      <c r="D39" s="212" t="s">
        <v>351</v>
      </c>
      <c r="E39" s="206" t="s">
        <v>565</v>
      </c>
      <c r="F39" s="102">
        <v>1</v>
      </c>
      <c r="G39" s="193" t="s">
        <v>352</v>
      </c>
      <c r="H39" s="139"/>
      <c r="I39" s="104"/>
      <c r="J39" s="138"/>
      <c r="K39" s="150">
        <v>1</v>
      </c>
      <c r="L39" s="150"/>
      <c r="M39" s="145"/>
    </row>
    <row r="40" spans="1:13" ht="20.100000000000001" customHeight="1">
      <c r="A40" s="101">
        <f t="shared" si="0"/>
        <v>32</v>
      </c>
      <c r="B40" s="512"/>
      <c r="C40" s="512"/>
      <c r="D40" s="208" t="s">
        <v>353</v>
      </c>
      <c r="E40" s="206" t="s">
        <v>566</v>
      </c>
      <c r="F40" s="109">
        <v>1</v>
      </c>
      <c r="G40" s="193" t="s">
        <v>354</v>
      </c>
      <c r="H40" s="118"/>
      <c r="I40" s="111"/>
      <c r="J40" s="112"/>
      <c r="K40" s="151">
        <v>1</v>
      </c>
      <c r="L40" s="151"/>
      <c r="M40" s="152"/>
    </row>
    <row r="41" spans="1:13" ht="20.100000000000001" customHeight="1">
      <c r="A41" s="101">
        <f t="shared" si="0"/>
        <v>33</v>
      </c>
      <c r="B41" s="512"/>
      <c r="C41" s="512"/>
      <c r="D41" s="208" t="s">
        <v>355</v>
      </c>
      <c r="E41" s="206" t="s">
        <v>567</v>
      </c>
      <c r="F41" s="109">
        <v>1</v>
      </c>
      <c r="G41" s="193" t="s">
        <v>356</v>
      </c>
      <c r="H41" s="118"/>
      <c r="I41" s="111"/>
      <c r="J41" s="112"/>
      <c r="K41" s="151">
        <v>1</v>
      </c>
      <c r="L41" s="151"/>
      <c r="M41" s="152"/>
    </row>
    <row r="42" spans="1:13" ht="20.100000000000001" customHeight="1" thickBot="1">
      <c r="A42" s="101">
        <f t="shared" si="0"/>
        <v>34</v>
      </c>
      <c r="B42" s="512"/>
      <c r="C42" s="514"/>
      <c r="D42" s="209" t="s">
        <v>357</v>
      </c>
      <c r="E42" s="211" t="s">
        <v>568</v>
      </c>
      <c r="F42" s="153">
        <v>1</v>
      </c>
      <c r="G42" s="193" t="s">
        <v>358</v>
      </c>
      <c r="H42" s="139"/>
      <c r="I42" s="111">
        <v>1</v>
      </c>
      <c r="J42" s="112"/>
      <c r="K42" s="154"/>
      <c r="L42" s="154"/>
      <c r="M42" s="145"/>
    </row>
    <row r="43" spans="1:13" ht="20.100000000000001" customHeight="1">
      <c r="A43" s="101">
        <f t="shared" si="0"/>
        <v>35</v>
      </c>
      <c r="B43" s="512"/>
      <c r="C43" s="515" t="s">
        <v>229</v>
      </c>
      <c r="D43" s="213" t="s">
        <v>359</v>
      </c>
      <c r="E43" s="210" t="s">
        <v>569</v>
      </c>
      <c r="F43" s="136">
        <v>1</v>
      </c>
      <c r="G43" s="193" t="s">
        <v>360</v>
      </c>
      <c r="H43" s="118"/>
      <c r="I43" s="104">
        <v>1</v>
      </c>
      <c r="J43" s="138"/>
      <c r="K43" s="154"/>
      <c r="L43" s="154"/>
      <c r="M43" s="149"/>
    </row>
    <row r="44" spans="1:13" ht="20.100000000000001" customHeight="1">
      <c r="A44" s="101">
        <f t="shared" si="0"/>
        <v>36</v>
      </c>
      <c r="B44" s="512"/>
      <c r="C44" s="512"/>
      <c r="D44" s="208" t="s">
        <v>361</v>
      </c>
      <c r="E44" s="206" t="s">
        <v>570</v>
      </c>
      <c r="F44" s="109">
        <v>1</v>
      </c>
      <c r="G44" s="193" t="s">
        <v>362</v>
      </c>
      <c r="H44" s="118"/>
      <c r="I44" s="111"/>
      <c r="J44" s="112">
        <v>1</v>
      </c>
      <c r="K44" s="155"/>
      <c r="L44" s="155"/>
      <c r="M44" s="156"/>
    </row>
    <row r="45" spans="1:13" ht="20.100000000000001" customHeight="1">
      <c r="A45" s="101">
        <f t="shared" si="0"/>
        <v>37</v>
      </c>
      <c r="B45" s="512"/>
      <c r="C45" s="512"/>
      <c r="D45" s="208" t="s">
        <v>363</v>
      </c>
      <c r="E45" s="206" t="s">
        <v>571</v>
      </c>
      <c r="F45" s="118">
        <v>1</v>
      </c>
      <c r="G45" s="193" t="s">
        <v>364</v>
      </c>
      <c r="H45" s="118"/>
      <c r="I45" s="157"/>
      <c r="J45" s="158">
        <v>1</v>
      </c>
      <c r="K45" s="144"/>
      <c r="L45" s="144"/>
      <c r="M45" s="156"/>
    </row>
    <row r="46" spans="1:13" ht="20.100000000000001" customHeight="1">
      <c r="A46" s="101">
        <f t="shared" si="0"/>
        <v>38</v>
      </c>
      <c r="B46" s="512"/>
      <c r="C46" s="512"/>
      <c r="D46" s="215" t="s">
        <v>365</v>
      </c>
      <c r="E46" s="206" t="s">
        <v>572</v>
      </c>
      <c r="F46" s="109"/>
      <c r="G46" s="196"/>
      <c r="H46" s="139"/>
      <c r="I46" s="111"/>
      <c r="J46" s="112"/>
      <c r="K46" s="144"/>
      <c r="L46" s="144"/>
      <c r="M46" s="145"/>
    </row>
    <row r="47" spans="1:13" ht="20.100000000000001" customHeight="1">
      <c r="A47" s="101">
        <f t="shared" si="0"/>
        <v>39</v>
      </c>
      <c r="B47" s="512"/>
      <c r="C47" s="512"/>
      <c r="D47" s="208" t="s">
        <v>366</v>
      </c>
      <c r="E47" s="206" t="s">
        <v>573</v>
      </c>
      <c r="F47" s="109">
        <v>1</v>
      </c>
      <c r="G47" s="196" t="s">
        <v>367</v>
      </c>
      <c r="H47" s="118"/>
      <c r="I47" s="111">
        <v>1</v>
      </c>
      <c r="J47" s="112"/>
      <c r="K47" s="143"/>
      <c r="L47" s="143"/>
      <c r="M47" s="145"/>
    </row>
    <row r="48" spans="1:13" ht="20.100000000000001" customHeight="1" thickBot="1">
      <c r="A48" s="101">
        <f t="shared" si="0"/>
        <v>40</v>
      </c>
      <c r="B48" s="512"/>
      <c r="C48" s="514"/>
      <c r="D48" s="209" t="s">
        <v>368</v>
      </c>
      <c r="E48" s="211" t="s">
        <v>574</v>
      </c>
      <c r="F48" s="159">
        <v>1</v>
      </c>
      <c r="G48" s="197" t="s">
        <v>369</v>
      </c>
      <c r="H48" s="131"/>
      <c r="I48" s="104"/>
      <c r="J48" s="138">
        <v>1</v>
      </c>
      <c r="K48" s="143"/>
      <c r="L48" s="143"/>
      <c r="M48" s="145"/>
    </row>
    <row r="49" spans="1:18" ht="20.100000000000001" customHeight="1">
      <c r="A49" s="101">
        <f t="shared" si="0"/>
        <v>41</v>
      </c>
      <c r="B49" s="512"/>
      <c r="C49" s="515" t="s">
        <v>230</v>
      </c>
      <c r="D49" s="216" t="s">
        <v>370</v>
      </c>
      <c r="E49" s="210" t="s">
        <v>575</v>
      </c>
      <c r="F49" s="160">
        <v>1</v>
      </c>
      <c r="G49" s="198" t="s">
        <v>371</v>
      </c>
      <c r="H49" s="161"/>
      <c r="I49" s="111"/>
      <c r="J49" s="112"/>
      <c r="K49" s="143">
        <v>1</v>
      </c>
      <c r="L49" s="143"/>
      <c r="M49" s="142"/>
    </row>
    <row r="50" spans="1:18" ht="20.100000000000001" customHeight="1">
      <c r="A50" s="101">
        <f t="shared" si="0"/>
        <v>42</v>
      </c>
      <c r="B50" s="512"/>
      <c r="C50" s="512"/>
      <c r="D50" s="212" t="s">
        <v>332</v>
      </c>
      <c r="E50" s="206" t="s">
        <v>576</v>
      </c>
      <c r="F50" s="109">
        <v>1</v>
      </c>
      <c r="G50" s="196" t="s">
        <v>372</v>
      </c>
      <c r="H50" s="139"/>
      <c r="I50" s="111"/>
      <c r="J50" s="112"/>
      <c r="K50" s="143"/>
      <c r="L50" s="143"/>
      <c r="M50" s="142"/>
    </row>
    <row r="51" spans="1:18" ht="20.100000000000001" customHeight="1">
      <c r="A51" s="101">
        <f t="shared" si="0"/>
        <v>43</v>
      </c>
      <c r="B51" s="512"/>
      <c r="C51" s="512"/>
      <c r="D51" s="212" t="s">
        <v>373</v>
      </c>
      <c r="E51" s="206" t="s">
        <v>577</v>
      </c>
      <c r="F51" s="109">
        <v>1</v>
      </c>
      <c r="G51" s="199" t="s">
        <v>374</v>
      </c>
      <c r="H51" s="139"/>
      <c r="I51" s="111"/>
      <c r="J51" s="112"/>
      <c r="K51" s="143"/>
      <c r="L51" s="143"/>
      <c r="M51" s="142"/>
    </row>
    <row r="52" spans="1:18" ht="20.100000000000001" customHeight="1">
      <c r="A52" s="101">
        <f t="shared" si="0"/>
        <v>44</v>
      </c>
      <c r="B52" s="512"/>
      <c r="C52" s="512"/>
      <c r="D52" s="212" t="s">
        <v>375</v>
      </c>
      <c r="E52" s="206" t="s">
        <v>578</v>
      </c>
      <c r="F52" s="109">
        <v>1</v>
      </c>
      <c r="G52" s="196" t="s">
        <v>376</v>
      </c>
      <c r="H52" s="118"/>
      <c r="I52" s="111"/>
      <c r="J52" s="112">
        <v>1</v>
      </c>
      <c r="K52" s="143"/>
      <c r="L52" s="143"/>
      <c r="M52" s="142"/>
      <c r="R52" s="92">
        <f>30/24000</f>
        <v>1.25E-3</v>
      </c>
    </row>
    <row r="53" spans="1:18" ht="20.100000000000001" customHeight="1">
      <c r="A53" s="101">
        <f t="shared" si="0"/>
        <v>45</v>
      </c>
      <c r="B53" s="512"/>
      <c r="C53" s="512"/>
      <c r="D53" s="212" t="s">
        <v>377</v>
      </c>
      <c r="E53" s="206" t="s">
        <v>579</v>
      </c>
      <c r="F53" s="109">
        <v>1</v>
      </c>
      <c r="G53" s="196" t="s">
        <v>378</v>
      </c>
      <c r="H53" s="139"/>
      <c r="I53" s="111"/>
      <c r="J53" s="112">
        <v>1</v>
      </c>
      <c r="K53" s="143"/>
      <c r="L53" s="143"/>
      <c r="M53" s="142"/>
    </row>
    <row r="54" spans="1:18" ht="20.100000000000001" customHeight="1">
      <c r="A54" s="101">
        <f t="shared" si="0"/>
        <v>46</v>
      </c>
      <c r="B54" s="512"/>
      <c r="C54" s="512"/>
      <c r="D54" s="212" t="s">
        <v>379</v>
      </c>
      <c r="E54" s="206" t="s">
        <v>580</v>
      </c>
      <c r="F54" s="109">
        <v>1</v>
      </c>
      <c r="G54" s="196" t="s">
        <v>380</v>
      </c>
      <c r="H54" s="139"/>
      <c r="I54" s="111"/>
      <c r="J54" s="112">
        <v>1</v>
      </c>
      <c r="K54" s="143"/>
      <c r="L54" s="143"/>
      <c r="M54" s="142"/>
    </row>
    <row r="55" spans="1:18" ht="20.100000000000001" customHeight="1">
      <c r="A55" s="101">
        <f t="shared" si="0"/>
        <v>47</v>
      </c>
      <c r="B55" s="512"/>
      <c r="C55" s="512"/>
      <c r="D55" s="212" t="s">
        <v>381</v>
      </c>
      <c r="E55" s="206" t="s">
        <v>581</v>
      </c>
      <c r="F55" s="109">
        <v>1</v>
      </c>
      <c r="G55" s="196" t="s">
        <v>382</v>
      </c>
      <c r="H55" s="139"/>
      <c r="I55" s="111"/>
      <c r="J55" s="112"/>
      <c r="K55" s="143">
        <v>1</v>
      </c>
      <c r="L55" s="143"/>
      <c r="M55" s="142"/>
    </row>
    <row r="56" spans="1:18" ht="20.100000000000001" customHeight="1">
      <c r="A56" s="101">
        <f t="shared" si="0"/>
        <v>48</v>
      </c>
      <c r="B56" s="512"/>
      <c r="C56" s="512"/>
      <c r="D56" s="212" t="s">
        <v>383</v>
      </c>
      <c r="E56" s="206" t="s">
        <v>582</v>
      </c>
      <c r="F56" s="109">
        <v>1</v>
      </c>
      <c r="G56" s="196" t="s">
        <v>384</v>
      </c>
      <c r="H56" s="139"/>
      <c r="I56" s="111"/>
      <c r="J56" s="112"/>
      <c r="K56" s="143"/>
      <c r="L56" s="143"/>
      <c r="M56" s="142"/>
    </row>
    <row r="57" spans="1:18" ht="20.100000000000001" customHeight="1">
      <c r="A57" s="101">
        <f t="shared" si="0"/>
        <v>49</v>
      </c>
      <c r="B57" s="512"/>
      <c r="C57" s="512"/>
      <c r="D57" s="208" t="s">
        <v>385</v>
      </c>
      <c r="E57" s="206" t="s">
        <v>583</v>
      </c>
      <c r="F57" s="109">
        <v>1</v>
      </c>
      <c r="G57" s="196" t="s">
        <v>386</v>
      </c>
      <c r="H57" s="118"/>
      <c r="I57" s="111">
        <v>1</v>
      </c>
      <c r="J57" s="112"/>
      <c r="K57" s="143"/>
      <c r="L57" s="143"/>
      <c r="M57" s="142"/>
    </row>
    <row r="58" spans="1:18" ht="20.100000000000001" customHeight="1">
      <c r="A58" s="101">
        <f t="shared" si="0"/>
        <v>50</v>
      </c>
      <c r="B58" s="512"/>
      <c r="C58" s="512"/>
      <c r="D58" s="208" t="s">
        <v>387</v>
      </c>
      <c r="E58" s="206" t="s">
        <v>584</v>
      </c>
      <c r="F58" s="109">
        <v>1</v>
      </c>
      <c r="G58" s="196" t="s">
        <v>388</v>
      </c>
      <c r="H58" s="118"/>
      <c r="I58" s="111"/>
      <c r="J58" s="112"/>
      <c r="K58" s="143">
        <v>1</v>
      </c>
      <c r="L58" s="143"/>
      <c r="M58" s="142"/>
    </row>
    <row r="59" spans="1:18" ht="20.100000000000001" customHeight="1">
      <c r="A59" s="101">
        <f t="shared" si="0"/>
        <v>51</v>
      </c>
      <c r="B59" s="512"/>
      <c r="C59" s="512"/>
      <c r="D59" s="212" t="s">
        <v>389</v>
      </c>
      <c r="E59" s="206" t="s">
        <v>585</v>
      </c>
      <c r="F59" s="109">
        <v>1</v>
      </c>
      <c r="G59" s="196" t="s">
        <v>516</v>
      </c>
      <c r="H59" s="139"/>
      <c r="I59" s="111"/>
      <c r="J59" s="112">
        <v>1</v>
      </c>
      <c r="K59" s="143"/>
      <c r="L59" s="143"/>
      <c r="M59" s="142"/>
    </row>
    <row r="60" spans="1:18" ht="20.100000000000001" customHeight="1">
      <c r="A60" s="101">
        <f t="shared" si="0"/>
        <v>52</v>
      </c>
      <c r="B60" s="512"/>
      <c r="C60" s="512"/>
      <c r="D60" s="208" t="s">
        <v>390</v>
      </c>
      <c r="E60" s="206" t="s">
        <v>586</v>
      </c>
      <c r="F60" s="109">
        <v>1</v>
      </c>
      <c r="G60" s="196" t="s">
        <v>391</v>
      </c>
      <c r="H60" s="118"/>
      <c r="I60" s="111"/>
      <c r="J60" s="112"/>
      <c r="K60" s="143">
        <v>1</v>
      </c>
      <c r="L60" s="143"/>
      <c r="M60" s="142"/>
    </row>
    <row r="61" spans="1:18" ht="20.100000000000001" customHeight="1">
      <c r="A61" s="101">
        <f t="shared" si="0"/>
        <v>53</v>
      </c>
      <c r="B61" s="512"/>
      <c r="C61" s="512"/>
      <c r="D61" s="212" t="s">
        <v>392</v>
      </c>
      <c r="E61" s="206" t="s">
        <v>587</v>
      </c>
      <c r="F61" s="109">
        <v>1</v>
      </c>
      <c r="G61" s="196" t="s">
        <v>393</v>
      </c>
      <c r="H61" s="139"/>
      <c r="I61" s="111"/>
      <c r="J61" s="112">
        <v>1</v>
      </c>
      <c r="K61" s="143"/>
      <c r="L61" s="143"/>
      <c r="M61" s="142"/>
    </row>
    <row r="62" spans="1:18" ht="20.100000000000001" customHeight="1">
      <c r="A62" s="101">
        <f t="shared" si="0"/>
        <v>54</v>
      </c>
      <c r="B62" s="512"/>
      <c r="C62" s="512"/>
      <c r="D62" s="212" t="s">
        <v>394</v>
      </c>
      <c r="E62" s="206" t="s">
        <v>588</v>
      </c>
      <c r="F62" s="109">
        <v>1</v>
      </c>
      <c r="G62" s="196" t="s">
        <v>395</v>
      </c>
      <c r="H62" s="139"/>
      <c r="I62" s="111"/>
      <c r="J62" s="112">
        <v>1</v>
      </c>
      <c r="K62" s="143"/>
      <c r="L62" s="143"/>
      <c r="M62" s="142"/>
    </row>
    <row r="63" spans="1:18" ht="20.100000000000001" customHeight="1">
      <c r="A63" s="101">
        <f t="shared" si="0"/>
        <v>55</v>
      </c>
      <c r="B63" s="512"/>
      <c r="C63" s="512"/>
      <c r="D63" s="212" t="s">
        <v>396</v>
      </c>
      <c r="E63" s="206" t="s">
        <v>589</v>
      </c>
      <c r="F63" s="109">
        <v>1</v>
      </c>
      <c r="G63" s="196" t="s">
        <v>397</v>
      </c>
      <c r="H63" s="139"/>
      <c r="I63" s="111"/>
      <c r="J63" s="112">
        <v>1</v>
      </c>
      <c r="K63" s="143"/>
      <c r="L63" s="143"/>
      <c r="M63" s="142"/>
    </row>
    <row r="64" spans="1:18" ht="20.100000000000001" customHeight="1">
      <c r="A64" s="101">
        <f t="shared" si="0"/>
        <v>56</v>
      </c>
      <c r="B64" s="512"/>
      <c r="C64" s="512"/>
      <c r="D64" s="215" t="s">
        <v>398</v>
      </c>
      <c r="E64" s="206" t="s">
        <v>590</v>
      </c>
      <c r="F64" s="109"/>
      <c r="G64" s="196"/>
      <c r="H64" s="139"/>
      <c r="I64" s="111"/>
      <c r="J64" s="112"/>
      <c r="K64" s="143"/>
      <c r="L64" s="143"/>
      <c r="M64" s="142"/>
    </row>
    <row r="65" spans="1:13" ht="20.100000000000001" customHeight="1" thickBot="1">
      <c r="A65" s="101">
        <f t="shared" si="0"/>
        <v>57</v>
      </c>
      <c r="B65" s="512"/>
      <c r="C65" s="514"/>
      <c r="D65" s="209" t="s">
        <v>399</v>
      </c>
      <c r="E65" s="211" t="s">
        <v>591</v>
      </c>
      <c r="F65" s="153">
        <v>1</v>
      </c>
      <c r="G65" s="196" t="s">
        <v>400</v>
      </c>
      <c r="H65" s="118"/>
      <c r="I65" s="162"/>
      <c r="J65" s="163"/>
      <c r="K65" s="143">
        <v>1</v>
      </c>
      <c r="L65" s="143"/>
      <c r="M65" s="142"/>
    </row>
    <row r="66" spans="1:13" ht="20.100000000000001" customHeight="1">
      <c r="A66" s="101">
        <f t="shared" si="0"/>
        <v>58</v>
      </c>
      <c r="B66" s="512"/>
      <c r="C66" s="515" t="s">
        <v>231</v>
      </c>
      <c r="D66" s="216" t="s">
        <v>353</v>
      </c>
      <c r="E66" s="210" t="s">
        <v>592</v>
      </c>
      <c r="F66" s="132">
        <v>1</v>
      </c>
      <c r="G66" s="200" t="s">
        <v>401</v>
      </c>
      <c r="H66" s="164"/>
      <c r="I66" s="165"/>
      <c r="J66" s="166"/>
      <c r="K66" s="143">
        <v>1</v>
      </c>
      <c r="L66" s="143"/>
      <c r="M66" s="142"/>
    </row>
    <row r="67" spans="1:13" ht="20.100000000000001" customHeight="1">
      <c r="A67" s="101">
        <f t="shared" si="0"/>
        <v>59</v>
      </c>
      <c r="B67" s="512"/>
      <c r="C67" s="512"/>
      <c r="D67" s="212" t="s">
        <v>402</v>
      </c>
      <c r="E67" s="206" t="s">
        <v>593</v>
      </c>
      <c r="F67" s="109">
        <v>1</v>
      </c>
      <c r="G67" s="196" t="s">
        <v>403</v>
      </c>
      <c r="H67" s="167"/>
      <c r="I67" s="111"/>
      <c r="J67" s="112">
        <v>1</v>
      </c>
      <c r="K67" s="143"/>
      <c r="L67" s="143"/>
      <c r="M67" s="142"/>
    </row>
    <row r="68" spans="1:13" ht="20.100000000000001" customHeight="1">
      <c r="A68" s="101">
        <f t="shared" si="0"/>
        <v>60</v>
      </c>
      <c r="B68" s="512"/>
      <c r="C68" s="512"/>
      <c r="D68" s="212" t="s">
        <v>404</v>
      </c>
      <c r="E68" s="206" t="s">
        <v>594</v>
      </c>
      <c r="F68" s="109">
        <v>1</v>
      </c>
      <c r="G68" s="196" t="s">
        <v>517</v>
      </c>
      <c r="H68" s="167"/>
      <c r="I68" s="111"/>
      <c r="J68" s="112"/>
      <c r="K68" s="143"/>
      <c r="L68" s="143"/>
      <c r="M68" s="142"/>
    </row>
    <row r="69" spans="1:13" ht="20.100000000000001" customHeight="1">
      <c r="A69" s="101">
        <f t="shared" si="0"/>
        <v>61</v>
      </c>
      <c r="B69" s="512"/>
      <c r="C69" s="512"/>
      <c r="D69" s="208" t="s">
        <v>405</v>
      </c>
      <c r="E69" s="206" t="s">
        <v>595</v>
      </c>
      <c r="F69" s="109">
        <v>1</v>
      </c>
      <c r="G69" s="196" t="s">
        <v>406</v>
      </c>
      <c r="H69" s="118"/>
      <c r="I69" s="111"/>
      <c r="J69" s="112"/>
      <c r="K69" s="143">
        <v>1</v>
      </c>
      <c r="L69" s="143"/>
      <c r="M69" s="142"/>
    </row>
    <row r="70" spans="1:13" ht="20.100000000000001" customHeight="1">
      <c r="A70" s="101">
        <f t="shared" si="0"/>
        <v>62</v>
      </c>
      <c r="B70" s="512"/>
      <c r="C70" s="512"/>
      <c r="D70" s="208" t="s">
        <v>407</v>
      </c>
      <c r="E70" s="206" t="s">
        <v>596</v>
      </c>
      <c r="F70" s="109">
        <v>1</v>
      </c>
      <c r="G70" s="196" t="s">
        <v>408</v>
      </c>
      <c r="H70" s="118"/>
      <c r="I70" s="111"/>
      <c r="J70" s="112"/>
      <c r="K70" s="143">
        <v>1</v>
      </c>
      <c r="L70" s="143"/>
      <c r="M70" s="142"/>
    </row>
    <row r="71" spans="1:13" ht="20.100000000000001" customHeight="1">
      <c r="A71" s="101">
        <f t="shared" si="0"/>
        <v>63</v>
      </c>
      <c r="B71" s="512"/>
      <c r="C71" s="512"/>
      <c r="D71" s="212" t="s">
        <v>409</v>
      </c>
      <c r="E71" s="208" t="s">
        <v>597</v>
      </c>
      <c r="F71" s="121">
        <v>1</v>
      </c>
      <c r="G71" s="201" t="s">
        <v>410</v>
      </c>
      <c r="H71" s="128"/>
      <c r="I71" s="122"/>
      <c r="J71" s="123"/>
      <c r="K71" s="143"/>
      <c r="L71" s="143"/>
      <c r="M71" s="142"/>
    </row>
    <row r="72" spans="1:13" ht="20.100000000000001" customHeight="1">
      <c r="A72" s="101">
        <f t="shared" si="0"/>
        <v>64</v>
      </c>
      <c r="B72" s="512"/>
      <c r="C72" s="512"/>
      <c r="D72" s="207" t="s">
        <v>411</v>
      </c>
      <c r="E72" s="206" t="s">
        <v>598</v>
      </c>
      <c r="F72" s="109">
        <v>1</v>
      </c>
      <c r="G72" s="202" t="s">
        <v>412</v>
      </c>
      <c r="H72" s="118"/>
      <c r="I72" s="111"/>
      <c r="J72" s="112"/>
      <c r="K72" s="143">
        <v>1</v>
      </c>
      <c r="L72" s="143"/>
      <c r="M72" s="142"/>
    </row>
    <row r="73" spans="1:13" ht="20.100000000000001" customHeight="1">
      <c r="A73" s="101">
        <f>A72+1</f>
        <v>65</v>
      </c>
      <c r="B73" s="512"/>
      <c r="C73" s="512"/>
      <c r="D73" s="212" t="s">
        <v>413</v>
      </c>
      <c r="E73" s="208" t="s">
        <v>599</v>
      </c>
      <c r="F73" s="168">
        <v>1</v>
      </c>
      <c r="G73" s="203" t="s">
        <v>414</v>
      </c>
      <c r="H73" s="169"/>
      <c r="I73" s="170"/>
      <c r="J73" s="171"/>
      <c r="K73" s="143"/>
      <c r="L73" s="143"/>
      <c r="M73" s="142"/>
    </row>
    <row r="74" spans="1:13" ht="20.100000000000001" customHeight="1">
      <c r="A74" s="101">
        <f t="shared" ref="A74:A117" si="1">A73+1</f>
        <v>66</v>
      </c>
      <c r="B74" s="512"/>
      <c r="C74" s="512"/>
      <c r="D74" s="208" t="s">
        <v>415</v>
      </c>
      <c r="E74" s="208" t="s">
        <v>600</v>
      </c>
      <c r="F74" s="168">
        <v>1</v>
      </c>
      <c r="G74" s="202" t="s">
        <v>416</v>
      </c>
      <c r="H74" s="118"/>
      <c r="I74" s="170"/>
      <c r="J74" s="171"/>
      <c r="K74" s="143">
        <v>1</v>
      </c>
      <c r="L74" s="143"/>
      <c r="M74" s="142"/>
    </row>
    <row r="75" spans="1:13" ht="20.100000000000001" customHeight="1">
      <c r="A75" s="101">
        <f t="shared" si="1"/>
        <v>67</v>
      </c>
      <c r="B75" s="512"/>
      <c r="C75" s="512"/>
      <c r="D75" s="208" t="s">
        <v>417</v>
      </c>
      <c r="E75" s="208" t="s">
        <v>601</v>
      </c>
      <c r="F75" s="168">
        <v>1</v>
      </c>
      <c r="G75" s="202" t="s">
        <v>418</v>
      </c>
      <c r="H75" s="118"/>
      <c r="I75" s="170"/>
      <c r="J75" s="171"/>
      <c r="K75" s="143">
        <v>1</v>
      </c>
      <c r="L75" s="143"/>
      <c r="M75" s="142"/>
    </row>
    <row r="76" spans="1:13" ht="20.100000000000001" customHeight="1">
      <c r="A76" s="101">
        <f t="shared" si="1"/>
        <v>68</v>
      </c>
      <c r="B76" s="512"/>
      <c r="C76" s="512"/>
      <c r="D76" s="217" t="s">
        <v>419</v>
      </c>
      <c r="E76" s="224" t="s">
        <v>602</v>
      </c>
      <c r="F76" s="172">
        <v>1</v>
      </c>
      <c r="G76" s="202" t="s">
        <v>420</v>
      </c>
      <c r="H76" s="169"/>
      <c r="I76" s="173"/>
      <c r="J76" s="174"/>
      <c r="K76" s="143">
        <v>1</v>
      </c>
      <c r="L76" s="143"/>
      <c r="M76" s="142"/>
    </row>
    <row r="77" spans="1:13" ht="20.100000000000001" customHeight="1">
      <c r="A77" s="101">
        <f t="shared" si="1"/>
        <v>69</v>
      </c>
      <c r="B77" s="512"/>
      <c r="C77" s="512"/>
      <c r="D77" s="208" t="s">
        <v>421</v>
      </c>
      <c r="E77" s="206" t="s">
        <v>603</v>
      </c>
      <c r="F77" s="102">
        <v>1</v>
      </c>
      <c r="G77" s="202" t="s">
        <v>422</v>
      </c>
      <c r="H77" s="118"/>
      <c r="I77" s="104"/>
      <c r="J77" s="138"/>
      <c r="K77" s="143">
        <v>1</v>
      </c>
      <c r="L77" s="143"/>
      <c r="M77" s="142"/>
    </row>
    <row r="78" spans="1:13" ht="20.100000000000001" customHeight="1">
      <c r="A78" s="101">
        <f t="shared" si="1"/>
        <v>70</v>
      </c>
      <c r="B78" s="512"/>
      <c r="C78" s="512"/>
      <c r="D78" s="212" t="s">
        <v>423</v>
      </c>
      <c r="E78" s="206" t="s">
        <v>539</v>
      </c>
      <c r="F78" s="109">
        <v>1</v>
      </c>
      <c r="G78" s="199" t="s">
        <v>424</v>
      </c>
      <c r="H78" s="139"/>
      <c r="I78" s="111"/>
      <c r="J78" s="112"/>
      <c r="K78" s="143"/>
      <c r="L78" s="143"/>
      <c r="M78" s="142"/>
    </row>
    <row r="79" spans="1:13" ht="20.100000000000001" customHeight="1" thickBot="1">
      <c r="A79" s="101">
        <f t="shared" si="1"/>
        <v>71</v>
      </c>
      <c r="B79" s="512"/>
      <c r="C79" s="514"/>
      <c r="D79" s="218" t="s">
        <v>425</v>
      </c>
      <c r="E79" s="211" t="s">
        <v>604</v>
      </c>
      <c r="F79" s="153">
        <v>1</v>
      </c>
      <c r="G79" s="196" t="s">
        <v>426</v>
      </c>
      <c r="H79" s="118"/>
      <c r="I79" s="104"/>
      <c r="J79" s="138"/>
      <c r="K79" s="143">
        <v>1</v>
      </c>
      <c r="L79" s="143"/>
      <c r="M79" s="142"/>
    </row>
    <row r="80" spans="1:13" ht="20.100000000000001" customHeight="1">
      <c r="A80" s="101">
        <f t="shared" si="1"/>
        <v>72</v>
      </c>
      <c r="B80" s="512"/>
      <c r="C80" s="515" t="s">
        <v>232</v>
      </c>
      <c r="D80" s="219" t="s">
        <v>427</v>
      </c>
      <c r="E80" s="225" t="s">
        <v>605</v>
      </c>
      <c r="F80" s="175">
        <v>1</v>
      </c>
      <c r="G80" s="204" t="s">
        <v>428</v>
      </c>
      <c r="H80" s="139"/>
      <c r="I80" s="111"/>
      <c r="J80" s="112"/>
      <c r="K80" s="143"/>
      <c r="L80" s="143"/>
      <c r="M80" s="142"/>
    </row>
    <row r="81" spans="1:13" ht="20.100000000000001" customHeight="1">
      <c r="A81" s="101">
        <f t="shared" si="1"/>
        <v>73</v>
      </c>
      <c r="B81" s="512"/>
      <c r="C81" s="512"/>
      <c r="D81" s="212" t="s">
        <v>232</v>
      </c>
      <c r="E81" s="206" t="s">
        <v>606</v>
      </c>
      <c r="F81" s="109">
        <v>1</v>
      </c>
      <c r="G81" s="199" t="s">
        <v>429</v>
      </c>
      <c r="H81" s="139"/>
      <c r="I81" s="104"/>
      <c r="J81" s="138"/>
      <c r="K81" s="143"/>
      <c r="L81" s="143"/>
      <c r="M81" s="142"/>
    </row>
    <row r="82" spans="1:13" ht="20.100000000000001" customHeight="1">
      <c r="A82" s="101">
        <f t="shared" si="1"/>
        <v>74</v>
      </c>
      <c r="B82" s="512"/>
      <c r="C82" s="512"/>
      <c r="D82" s="215" t="s">
        <v>430</v>
      </c>
      <c r="E82" s="206" t="s">
        <v>607</v>
      </c>
      <c r="F82" s="109"/>
      <c r="G82" s="196"/>
      <c r="H82" s="139"/>
      <c r="I82" s="111"/>
      <c r="J82" s="112"/>
      <c r="K82" s="143"/>
      <c r="L82" s="143"/>
      <c r="M82" s="142"/>
    </row>
    <row r="83" spans="1:13" ht="20.100000000000001" customHeight="1">
      <c r="A83" s="101">
        <f t="shared" si="1"/>
        <v>75</v>
      </c>
      <c r="B83" s="512"/>
      <c r="C83" s="512"/>
      <c r="D83" s="212" t="s">
        <v>431</v>
      </c>
      <c r="E83" s="206" t="s">
        <v>608</v>
      </c>
      <c r="F83" s="109">
        <v>1</v>
      </c>
      <c r="G83" s="199" t="s">
        <v>432</v>
      </c>
      <c r="H83" s="139"/>
      <c r="I83" s="111"/>
      <c r="J83" s="112"/>
      <c r="K83" s="143"/>
      <c r="L83" s="143"/>
      <c r="M83" s="142"/>
    </row>
    <row r="84" spans="1:13" ht="20.100000000000001" customHeight="1">
      <c r="A84" s="101">
        <f t="shared" si="1"/>
        <v>76</v>
      </c>
      <c r="B84" s="512"/>
      <c r="C84" s="512"/>
      <c r="D84" s="212" t="s">
        <v>433</v>
      </c>
      <c r="E84" s="206" t="s">
        <v>609</v>
      </c>
      <c r="F84" s="109">
        <v>1</v>
      </c>
      <c r="G84" s="196" t="s">
        <v>434</v>
      </c>
      <c r="H84" s="139"/>
      <c r="I84" s="111"/>
      <c r="J84" s="112"/>
      <c r="K84" s="143"/>
      <c r="L84" s="143"/>
      <c r="M84" s="142"/>
    </row>
    <row r="85" spans="1:13" ht="20.100000000000001" customHeight="1">
      <c r="A85" s="101">
        <f t="shared" si="1"/>
        <v>77</v>
      </c>
      <c r="B85" s="512"/>
      <c r="C85" s="512"/>
      <c r="D85" s="212" t="s">
        <v>435</v>
      </c>
      <c r="E85" s="206" t="s">
        <v>610</v>
      </c>
      <c r="F85" s="109">
        <v>1</v>
      </c>
      <c r="G85" s="196" t="s">
        <v>436</v>
      </c>
      <c r="H85" s="139"/>
      <c r="I85" s="111"/>
      <c r="J85" s="112"/>
      <c r="K85" s="143"/>
      <c r="L85" s="143"/>
      <c r="M85" s="142"/>
    </row>
    <row r="86" spans="1:13" ht="20.100000000000001" customHeight="1">
      <c r="A86" s="101">
        <f t="shared" si="1"/>
        <v>78</v>
      </c>
      <c r="B86" s="512"/>
      <c r="C86" s="512"/>
      <c r="D86" s="212" t="s">
        <v>437</v>
      </c>
      <c r="E86" s="206" t="s">
        <v>611</v>
      </c>
      <c r="F86" s="109">
        <v>1</v>
      </c>
      <c r="G86" s="196" t="s">
        <v>438</v>
      </c>
      <c r="H86" s="139"/>
      <c r="I86" s="111"/>
      <c r="J86" s="112"/>
      <c r="K86" s="143"/>
      <c r="L86" s="143"/>
      <c r="M86" s="142"/>
    </row>
    <row r="87" spans="1:13" ht="20.100000000000001" customHeight="1">
      <c r="A87" s="101">
        <f t="shared" si="1"/>
        <v>79</v>
      </c>
      <c r="B87" s="512"/>
      <c r="C87" s="512"/>
      <c r="D87" s="212" t="s">
        <v>439</v>
      </c>
      <c r="E87" s="206" t="s">
        <v>612</v>
      </c>
      <c r="F87" s="109">
        <v>1</v>
      </c>
      <c r="G87" s="196" t="s">
        <v>440</v>
      </c>
      <c r="H87" s="118"/>
      <c r="I87" s="111"/>
      <c r="J87" s="112"/>
      <c r="K87" s="143"/>
      <c r="L87" s="143"/>
      <c r="M87" s="142"/>
    </row>
    <row r="88" spans="1:13" ht="20.100000000000001" customHeight="1">
      <c r="A88" s="101">
        <f t="shared" si="1"/>
        <v>80</v>
      </c>
      <c r="B88" s="512"/>
      <c r="C88" s="512"/>
      <c r="D88" s="212" t="s">
        <v>441</v>
      </c>
      <c r="E88" s="206" t="s">
        <v>613</v>
      </c>
      <c r="F88" s="109">
        <v>1</v>
      </c>
      <c r="G88" s="196" t="s">
        <v>442</v>
      </c>
      <c r="H88" s="139"/>
      <c r="I88" s="111">
        <v>1</v>
      </c>
      <c r="J88" s="112"/>
      <c r="K88" s="143"/>
      <c r="L88" s="143"/>
      <c r="M88" s="142"/>
    </row>
    <row r="89" spans="1:13" ht="20.100000000000001" customHeight="1">
      <c r="A89" s="101">
        <f t="shared" si="1"/>
        <v>81</v>
      </c>
      <c r="B89" s="512"/>
      <c r="C89" s="512"/>
      <c r="D89" s="212" t="s">
        <v>443</v>
      </c>
      <c r="E89" s="206" t="s">
        <v>614</v>
      </c>
      <c r="F89" s="109">
        <v>1</v>
      </c>
      <c r="G89" s="196" t="s">
        <v>444</v>
      </c>
      <c r="H89" s="139"/>
      <c r="I89" s="111"/>
      <c r="J89" s="112"/>
      <c r="K89" s="143"/>
      <c r="L89" s="143"/>
      <c r="M89" s="142"/>
    </row>
    <row r="90" spans="1:13" ht="20.100000000000001" customHeight="1">
      <c r="A90" s="101">
        <f t="shared" si="1"/>
        <v>82</v>
      </c>
      <c r="B90" s="512"/>
      <c r="C90" s="512"/>
      <c r="D90" s="212" t="s">
        <v>445</v>
      </c>
      <c r="E90" s="206" t="s">
        <v>615</v>
      </c>
      <c r="F90" s="109">
        <v>1</v>
      </c>
      <c r="G90" s="196" t="s">
        <v>446</v>
      </c>
      <c r="H90" s="118"/>
      <c r="I90" s="111"/>
      <c r="J90" s="112"/>
      <c r="K90" s="143"/>
      <c r="L90" s="143"/>
      <c r="M90" s="142"/>
    </row>
    <row r="91" spans="1:13" ht="20.100000000000001" customHeight="1" thickBot="1">
      <c r="A91" s="101">
        <f t="shared" si="1"/>
        <v>83</v>
      </c>
      <c r="B91" s="512"/>
      <c r="C91" s="514"/>
      <c r="D91" s="214" t="s">
        <v>447</v>
      </c>
      <c r="E91" s="211" t="s">
        <v>616</v>
      </c>
      <c r="F91" s="176">
        <v>1</v>
      </c>
      <c r="G91" s="205" t="s">
        <v>448</v>
      </c>
      <c r="H91" s="131"/>
      <c r="I91" s="111"/>
      <c r="J91" s="112"/>
      <c r="K91" s="143"/>
      <c r="L91" s="143"/>
      <c r="M91" s="142"/>
    </row>
    <row r="92" spans="1:13" ht="20.100000000000001" customHeight="1">
      <c r="A92" s="101">
        <f t="shared" si="1"/>
        <v>84</v>
      </c>
      <c r="B92" s="512"/>
      <c r="C92" s="515" t="s">
        <v>449</v>
      </c>
      <c r="D92" s="213" t="s">
        <v>450</v>
      </c>
      <c r="E92" s="210" t="s">
        <v>617</v>
      </c>
      <c r="F92" s="132">
        <v>1</v>
      </c>
      <c r="G92" s="196" t="s">
        <v>451</v>
      </c>
      <c r="H92" s="137"/>
      <c r="I92" s="111"/>
      <c r="J92" s="112"/>
      <c r="K92" s="143">
        <v>1</v>
      </c>
      <c r="L92" s="143"/>
      <c r="M92" s="142"/>
    </row>
    <row r="93" spans="1:13" ht="20.100000000000001" customHeight="1">
      <c r="A93" s="101">
        <f t="shared" si="1"/>
        <v>85</v>
      </c>
      <c r="B93" s="512"/>
      <c r="C93" s="512"/>
      <c r="D93" s="212" t="s">
        <v>452</v>
      </c>
      <c r="E93" s="206" t="s">
        <v>618</v>
      </c>
      <c r="F93" s="109">
        <v>1</v>
      </c>
      <c r="G93" s="196" t="s">
        <v>453</v>
      </c>
      <c r="H93" s="118"/>
      <c r="I93" s="111"/>
      <c r="J93" s="112"/>
      <c r="K93" s="143">
        <v>1</v>
      </c>
      <c r="L93" s="143"/>
      <c r="M93" s="142"/>
    </row>
    <row r="94" spans="1:13" ht="20.100000000000001" customHeight="1">
      <c r="A94" s="101">
        <f t="shared" si="1"/>
        <v>86</v>
      </c>
      <c r="B94" s="512"/>
      <c r="C94" s="512"/>
      <c r="D94" s="220" t="s">
        <v>454</v>
      </c>
      <c r="E94" s="206" t="s">
        <v>619</v>
      </c>
      <c r="F94" s="118">
        <v>1</v>
      </c>
      <c r="G94" s="221" t="s">
        <v>455</v>
      </c>
      <c r="H94" s="139"/>
      <c r="I94" s="157"/>
      <c r="J94" s="112"/>
      <c r="K94" s="143"/>
      <c r="L94" s="143"/>
      <c r="M94" s="142"/>
    </row>
    <row r="95" spans="1:13" ht="20.100000000000001" customHeight="1">
      <c r="A95" s="101">
        <f t="shared" si="1"/>
        <v>87</v>
      </c>
      <c r="B95" s="512"/>
      <c r="C95" s="512"/>
      <c r="D95" s="212" t="s">
        <v>456</v>
      </c>
      <c r="E95" s="226" t="s">
        <v>620</v>
      </c>
      <c r="F95" s="177">
        <v>1</v>
      </c>
      <c r="G95" s="222" t="s">
        <v>457</v>
      </c>
      <c r="H95" s="139"/>
      <c r="I95" s="178"/>
      <c r="J95" s="112"/>
      <c r="K95" s="143"/>
      <c r="L95" s="143"/>
      <c r="M95" s="142"/>
    </row>
    <row r="96" spans="1:13" ht="20.100000000000001" customHeight="1">
      <c r="A96" s="101">
        <f t="shared" si="1"/>
        <v>88</v>
      </c>
      <c r="B96" s="512"/>
      <c r="C96" s="512"/>
      <c r="D96" s="212" t="s">
        <v>458</v>
      </c>
      <c r="E96" s="206" t="s">
        <v>621</v>
      </c>
      <c r="F96" s="109">
        <v>1</v>
      </c>
      <c r="G96" s="196" t="s">
        <v>459</v>
      </c>
      <c r="H96" s="139"/>
      <c r="I96" s="111"/>
      <c r="J96" s="112"/>
      <c r="K96" s="143"/>
      <c r="L96" s="143"/>
      <c r="M96" s="142"/>
    </row>
    <row r="97" spans="1:18" ht="20.100000000000001" customHeight="1">
      <c r="A97" s="101">
        <f t="shared" si="1"/>
        <v>89</v>
      </c>
      <c r="B97" s="512"/>
      <c r="C97" s="512"/>
      <c r="D97" s="212" t="s">
        <v>460</v>
      </c>
      <c r="E97" s="206" t="s">
        <v>622</v>
      </c>
      <c r="F97" s="109">
        <v>1</v>
      </c>
      <c r="G97" s="196" t="s">
        <v>461</v>
      </c>
      <c r="H97" s="139"/>
      <c r="I97" s="111"/>
      <c r="J97" s="112"/>
      <c r="K97" s="143"/>
      <c r="L97" s="143"/>
      <c r="M97" s="142"/>
    </row>
    <row r="98" spans="1:18" ht="20.100000000000001" customHeight="1">
      <c r="A98" s="101">
        <f t="shared" si="1"/>
        <v>90</v>
      </c>
      <c r="B98" s="512"/>
      <c r="C98" s="512"/>
      <c r="D98" s="212" t="s">
        <v>462</v>
      </c>
      <c r="E98" s="206" t="s">
        <v>623</v>
      </c>
      <c r="F98" s="109">
        <v>1</v>
      </c>
      <c r="G98" s="221" t="s">
        <v>463</v>
      </c>
      <c r="H98" s="139"/>
      <c r="I98" s="111"/>
      <c r="J98" s="112"/>
      <c r="K98" s="143"/>
      <c r="L98" s="143"/>
      <c r="M98" s="142"/>
    </row>
    <row r="99" spans="1:18" ht="20.100000000000001" customHeight="1">
      <c r="A99" s="101">
        <f t="shared" si="1"/>
        <v>91</v>
      </c>
      <c r="B99" s="512"/>
      <c r="C99" s="512"/>
      <c r="D99" s="212" t="s">
        <v>464</v>
      </c>
      <c r="E99" s="206" t="s">
        <v>624</v>
      </c>
      <c r="F99" s="109">
        <v>1</v>
      </c>
      <c r="G99" s="222" t="s">
        <v>465</v>
      </c>
      <c r="H99" s="139"/>
      <c r="I99" s="111"/>
      <c r="J99" s="112"/>
      <c r="K99" s="143"/>
      <c r="L99" s="143"/>
      <c r="M99" s="142"/>
    </row>
    <row r="100" spans="1:18" ht="20.100000000000001" customHeight="1">
      <c r="A100" s="101">
        <f t="shared" si="1"/>
        <v>92</v>
      </c>
      <c r="B100" s="512"/>
      <c r="C100" s="512"/>
      <c r="D100" s="212" t="s">
        <v>466</v>
      </c>
      <c r="E100" s="206" t="s">
        <v>639</v>
      </c>
      <c r="F100" s="109">
        <v>1</v>
      </c>
      <c r="G100" s="223" t="s">
        <v>467</v>
      </c>
      <c r="H100" s="139"/>
      <c r="I100" s="111"/>
      <c r="J100" s="112"/>
      <c r="K100" s="143"/>
      <c r="L100" s="143"/>
      <c r="M100" s="142"/>
    </row>
    <row r="101" spans="1:18" ht="20.100000000000001" customHeight="1">
      <c r="A101" s="101">
        <f t="shared" si="1"/>
        <v>93</v>
      </c>
      <c r="B101" s="512"/>
      <c r="C101" s="512"/>
      <c r="D101" s="208" t="s">
        <v>468</v>
      </c>
      <c r="E101" s="206" t="s">
        <v>605</v>
      </c>
      <c r="F101" s="109">
        <v>1</v>
      </c>
      <c r="G101" s="196" t="s">
        <v>469</v>
      </c>
      <c r="H101" s="118"/>
      <c r="I101" s="111"/>
      <c r="J101" s="112"/>
      <c r="K101" s="143"/>
      <c r="L101" s="143"/>
      <c r="M101" s="142"/>
    </row>
    <row r="102" spans="1:18" ht="20.100000000000001" customHeight="1">
      <c r="A102" s="101">
        <f t="shared" si="1"/>
        <v>94</v>
      </c>
      <c r="B102" s="512"/>
      <c r="C102" s="512"/>
      <c r="D102" s="212" t="s">
        <v>470</v>
      </c>
      <c r="E102" s="206" t="s">
        <v>625</v>
      </c>
      <c r="F102" s="109">
        <v>1</v>
      </c>
      <c r="G102" s="196" t="s">
        <v>471</v>
      </c>
      <c r="H102" s="139"/>
      <c r="I102" s="111"/>
      <c r="J102" s="112"/>
      <c r="K102" s="143"/>
      <c r="L102" s="143"/>
      <c r="M102" s="142"/>
    </row>
    <row r="103" spans="1:18" ht="20.100000000000001" customHeight="1" thickBot="1">
      <c r="A103" s="101">
        <f t="shared" si="1"/>
        <v>95</v>
      </c>
      <c r="B103" s="512"/>
      <c r="C103" s="514"/>
      <c r="D103" s="209" t="s">
        <v>472</v>
      </c>
      <c r="E103" s="211" t="s">
        <v>626</v>
      </c>
      <c r="F103" s="176">
        <v>1</v>
      </c>
      <c r="G103" s="196" t="s">
        <v>473</v>
      </c>
      <c r="H103" s="118"/>
      <c r="I103" s="111"/>
      <c r="J103" s="112"/>
      <c r="K103" s="143"/>
      <c r="L103" s="143"/>
      <c r="M103" s="142"/>
    </row>
    <row r="104" spans="1:18" ht="20.100000000000001" customHeight="1">
      <c r="A104" s="101">
        <f t="shared" si="1"/>
        <v>96</v>
      </c>
      <c r="B104" s="512"/>
      <c r="C104" s="515" t="s">
        <v>474</v>
      </c>
      <c r="D104" s="216" t="s">
        <v>475</v>
      </c>
      <c r="E104" s="210" t="s">
        <v>627</v>
      </c>
      <c r="F104" s="179">
        <v>1</v>
      </c>
      <c r="G104" s="196" t="s">
        <v>476</v>
      </c>
      <c r="H104" s="180"/>
      <c r="I104" s="111"/>
      <c r="J104" s="112"/>
      <c r="K104" s="143"/>
      <c r="L104" s="143"/>
      <c r="M104" s="142"/>
      <c r="Q104" s="92">
        <v>50</v>
      </c>
      <c r="R104" s="92">
        <v>30</v>
      </c>
    </row>
    <row r="105" spans="1:18" ht="20.100000000000001" customHeight="1">
      <c r="A105" s="101">
        <f t="shared" si="1"/>
        <v>97</v>
      </c>
      <c r="B105" s="512"/>
      <c r="C105" s="512"/>
      <c r="D105" s="208" t="s">
        <v>477</v>
      </c>
      <c r="E105" s="206" t="s">
        <v>628</v>
      </c>
      <c r="F105" s="109">
        <v>1</v>
      </c>
      <c r="G105" s="196" t="s">
        <v>478</v>
      </c>
      <c r="H105" s="118"/>
      <c r="I105" s="111"/>
      <c r="J105" s="112"/>
      <c r="K105" s="143">
        <v>1</v>
      </c>
      <c r="L105" s="143"/>
      <c r="M105" s="142"/>
    </row>
    <row r="106" spans="1:18" ht="20.100000000000001" customHeight="1">
      <c r="A106" s="101">
        <f t="shared" si="1"/>
        <v>98</v>
      </c>
      <c r="B106" s="512"/>
      <c r="C106" s="512"/>
      <c r="D106" s="208" t="s">
        <v>479</v>
      </c>
      <c r="E106" s="206" t="s">
        <v>629</v>
      </c>
      <c r="F106" s="109">
        <v>1</v>
      </c>
      <c r="G106" s="196" t="s">
        <v>480</v>
      </c>
      <c r="H106" s="118"/>
      <c r="I106" s="111"/>
      <c r="J106" s="112"/>
      <c r="K106" s="143">
        <v>1</v>
      </c>
      <c r="L106" s="143"/>
      <c r="M106" s="142"/>
    </row>
    <row r="107" spans="1:18" ht="20.100000000000001" customHeight="1">
      <c r="A107" s="101">
        <f t="shared" si="1"/>
        <v>99</v>
      </c>
      <c r="B107" s="512"/>
      <c r="C107" s="512"/>
      <c r="D107" s="208" t="s">
        <v>481</v>
      </c>
      <c r="E107" s="206" t="s">
        <v>630</v>
      </c>
      <c r="F107" s="109">
        <v>1</v>
      </c>
      <c r="G107" s="196" t="s">
        <v>482</v>
      </c>
      <c r="H107" s="118"/>
      <c r="I107" s="111"/>
      <c r="J107" s="112"/>
      <c r="K107" s="143">
        <v>1</v>
      </c>
      <c r="L107" s="143"/>
      <c r="M107" s="142"/>
    </row>
    <row r="108" spans="1:18" ht="20.100000000000001" customHeight="1">
      <c r="A108" s="101">
        <f t="shared" si="1"/>
        <v>100</v>
      </c>
      <c r="B108" s="512"/>
      <c r="C108" s="512"/>
      <c r="D108" s="208" t="s">
        <v>483</v>
      </c>
      <c r="E108" s="206" t="s">
        <v>631</v>
      </c>
      <c r="F108" s="109">
        <v>1</v>
      </c>
      <c r="G108" s="196" t="s">
        <v>484</v>
      </c>
      <c r="H108" s="118"/>
      <c r="I108" s="111"/>
      <c r="J108" s="112"/>
      <c r="K108" s="143">
        <v>1</v>
      </c>
      <c r="L108" s="143"/>
      <c r="M108" s="142"/>
    </row>
    <row r="109" spans="1:18" ht="20.100000000000001" customHeight="1">
      <c r="A109" s="101">
        <f t="shared" si="1"/>
        <v>101</v>
      </c>
      <c r="B109" s="512"/>
      <c r="C109" s="512"/>
      <c r="D109" s="208" t="s">
        <v>485</v>
      </c>
      <c r="E109" s="206" t="s">
        <v>632</v>
      </c>
      <c r="F109" s="109">
        <v>1</v>
      </c>
      <c r="G109" s="196" t="s">
        <v>486</v>
      </c>
      <c r="H109" s="118"/>
      <c r="I109" s="111"/>
      <c r="J109" s="112"/>
      <c r="K109" s="143">
        <v>1</v>
      </c>
      <c r="L109" s="143"/>
      <c r="M109" s="142"/>
    </row>
    <row r="110" spans="1:18" ht="20.100000000000001" customHeight="1">
      <c r="A110" s="101">
        <f>A109+1</f>
        <v>102</v>
      </c>
      <c r="B110" s="512"/>
      <c r="C110" s="512"/>
      <c r="D110" s="208" t="s">
        <v>487</v>
      </c>
      <c r="E110" s="206" t="s">
        <v>633</v>
      </c>
      <c r="F110" s="109">
        <v>1</v>
      </c>
      <c r="G110" s="196" t="s">
        <v>488</v>
      </c>
      <c r="H110" s="118"/>
      <c r="I110" s="111"/>
      <c r="J110" s="112"/>
      <c r="K110" s="143">
        <v>1</v>
      </c>
      <c r="L110" s="143"/>
      <c r="M110" s="142"/>
    </row>
    <row r="111" spans="1:18" ht="20.100000000000001" customHeight="1">
      <c r="A111" s="101">
        <f t="shared" si="1"/>
        <v>103</v>
      </c>
      <c r="B111" s="512"/>
      <c r="C111" s="512"/>
      <c r="D111" s="212" t="s">
        <v>489</v>
      </c>
      <c r="E111" s="206" t="s">
        <v>634</v>
      </c>
      <c r="F111" s="109">
        <v>1</v>
      </c>
      <c r="G111" s="199" t="s">
        <v>490</v>
      </c>
      <c r="H111" s="139"/>
      <c r="I111" s="111"/>
      <c r="J111" s="112"/>
      <c r="K111" s="143"/>
      <c r="L111" s="143"/>
      <c r="M111" s="142"/>
    </row>
    <row r="112" spans="1:18" ht="20.100000000000001" customHeight="1">
      <c r="A112" s="101">
        <f t="shared" si="1"/>
        <v>104</v>
      </c>
      <c r="B112" s="512"/>
      <c r="C112" s="512"/>
      <c r="D112" s="208" t="s">
        <v>491</v>
      </c>
      <c r="E112" s="206" t="s">
        <v>635</v>
      </c>
      <c r="F112" s="109">
        <v>1</v>
      </c>
      <c r="G112" s="196" t="s">
        <v>492</v>
      </c>
      <c r="H112" s="118"/>
      <c r="I112" s="111"/>
      <c r="J112" s="112"/>
      <c r="K112" s="143">
        <v>1</v>
      </c>
      <c r="L112" s="143"/>
      <c r="M112" s="142"/>
    </row>
    <row r="113" spans="1:13" ht="20.100000000000001" customHeight="1">
      <c r="A113" s="101">
        <f t="shared" si="1"/>
        <v>105</v>
      </c>
      <c r="B113" s="512"/>
      <c r="C113" s="512"/>
      <c r="D113" s="212" t="s">
        <v>493</v>
      </c>
      <c r="E113" s="206" t="s">
        <v>539</v>
      </c>
      <c r="F113" s="109">
        <v>1</v>
      </c>
      <c r="G113" s="199" t="s">
        <v>494</v>
      </c>
      <c r="H113" s="139"/>
      <c r="I113" s="111"/>
      <c r="J113" s="112"/>
      <c r="K113" s="143"/>
      <c r="L113" s="143"/>
      <c r="M113" s="142"/>
    </row>
    <row r="114" spans="1:13" ht="20.100000000000001" customHeight="1">
      <c r="A114" s="101">
        <f t="shared" si="1"/>
        <v>106</v>
      </c>
      <c r="B114" s="512"/>
      <c r="C114" s="512"/>
      <c r="D114" s="208" t="s">
        <v>495</v>
      </c>
      <c r="E114" s="206" t="s">
        <v>623</v>
      </c>
      <c r="F114" s="109">
        <v>1</v>
      </c>
      <c r="G114" s="196" t="s">
        <v>496</v>
      </c>
      <c r="H114" s="118"/>
      <c r="I114" s="111"/>
      <c r="J114" s="112"/>
      <c r="K114" s="143"/>
      <c r="L114" s="143">
        <v>1</v>
      </c>
      <c r="M114" s="142"/>
    </row>
    <row r="115" spans="1:13" ht="20.100000000000001" customHeight="1">
      <c r="A115" s="101">
        <f t="shared" si="1"/>
        <v>107</v>
      </c>
      <c r="B115" s="512"/>
      <c r="C115" s="512"/>
      <c r="D115" s="208" t="s">
        <v>497</v>
      </c>
      <c r="E115" s="206" t="s">
        <v>636</v>
      </c>
      <c r="F115" s="109">
        <v>1</v>
      </c>
      <c r="G115" s="196" t="s">
        <v>498</v>
      </c>
      <c r="H115" s="118"/>
      <c r="I115" s="111"/>
      <c r="J115" s="112"/>
      <c r="K115" s="143">
        <v>1</v>
      </c>
      <c r="L115" s="143"/>
      <c r="M115" s="142"/>
    </row>
    <row r="116" spans="1:13" ht="20.100000000000001" customHeight="1">
      <c r="A116" s="101">
        <f t="shared" si="1"/>
        <v>108</v>
      </c>
      <c r="B116" s="512"/>
      <c r="C116" s="512"/>
      <c r="D116" s="208" t="s">
        <v>499</v>
      </c>
      <c r="E116" s="206" t="s">
        <v>637</v>
      </c>
      <c r="F116" s="109">
        <v>1</v>
      </c>
      <c r="G116" s="196" t="s">
        <v>500</v>
      </c>
      <c r="H116" s="118"/>
      <c r="I116" s="111"/>
      <c r="J116" s="112"/>
      <c r="K116" s="143">
        <v>1</v>
      </c>
      <c r="L116" s="143"/>
      <c r="M116" s="142"/>
    </row>
    <row r="117" spans="1:13" ht="20.100000000000001" customHeight="1" thickBot="1">
      <c r="A117" s="101">
        <f t="shared" si="1"/>
        <v>109</v>
      </c>
      <c r="B117" s="513"/>
      <c r="C117" s="514"/>
      <c r="D117" s="209" t="s">
        <v>501</v>
      </c>
      <c r="E117" s="211" t="s">
        <v>638</v>
      </c>
      <c r="F117" s="108">
        <v>1</v>
      </c>
      <c r="G117" s="196" t="s">
        <v>502</v>
      </c>
      <c r="H117" s="118"/>
      <c r="I117" s="111"/>
      <c r="J117" s="112"/>
      <c r="K117" s="143">
        <v>1</v>
      </c>
      <c r="L117" s="143"/>
      <c r="M117" s="142"/>
    </row>
    <row r="118" spans="1:13" ht="38.25" customHeight="1" thickBot="1">
      <c r="A118" s="516" t="s">
        <v>503</v>
      </c>
      <c r="B118" s="517"/>
      <c r="C118" s="517"/>
      <c r="D118" s="517"/>
      <c r="E118" s="518"/>
      <c r="F118" s="181">
        <f>SUM(F9:F117)</f>
        <v>106</v>
      </c>
      <c r="G118" s="182"/>
      <c r="H118" s="183"/>
      <c r="I118" s="183"/>
      <c r="J118" s="183"/>
      <c r="K118" s="183"/>
      <c r="L118" s="183"/>
      <c r="M118" s="184"/>
    </row>
    <row r="119" spans="1:13" ht="25.5" customHeight="1" thickTop="1">
      <c r="A119" s="185"/>
      <c r="B119" s="185"/>
      <c r="C119" s="185"/>
      <c r="D119" s="519"/>
      <c r="E119" s="519"/>
      <c r="F119" s="186"/>
      <c r="G119" s="186"/>
      <c r="H119" s="186"/>
    </row>
    <row r="120" spans="1:13" ht="25.5" customHeight="1">
      <c r="A120" s="187"/>
      <c r="B120" s="187"/>
      <c r="C120" s="187"/>
      <c r="D120" s="503"/>
      <c r="E120" s="503"/>
      <c r="F120" s="188"/>
      <c r="G120" s="188"/>
      <c r="H120" s="188"/>
    </row>
    <row r="121" spans="1:13" ht="18">
      <c r="A121" s="187"/>
      <c r="B121" s="502"/>
      <c r="C121" s="502"/>
      <c r="D121" s="502"/>
      <c r="E121" s="502"/>
      <c r="F121" s="189"/>
      <c r="G121" s="189"/>
      <c r="H121" s="189"/>
    </row>
    <row r="122" spans="1:13" ht="18.75" customHeight="1">
      <c r="A122" s="187"/>
      <c r="B122" s="502"/>
      <c r="C122" s="502"/>
      <c r="D122" s="502"/>
      <c r="E122" s="502"/>
      <c r="F122" s="189"/>
      <c r="G122" s="189"/>
      <c r="H122" s="189"/>
    </row>
    <row r="123" spans="1:13" ht="18" hidden="1" customHeight="1">
      <c r="A123" s="187"/>
      <c r="B123" s="502" t="s">
        <v>504</v>
      </c>
      <c r="C123" s="502"/>
      <c r="D123" s="502"/>
      <c r="E123" s="502"/>
      <c r="F123" s="189"/>
      <c r="G123" s="189"/>
      <c r="H123" s="189"/>
    </row>
    <row r="124" spans="1:13" ht="15.75" hidden="1" customHeight="1">
      <c r="A124" s="187"/>
      <c r="B124" s="187"/>
      <c r="C124" s="187"/>
      <c r="D124" s="189"/>
      <c r="E124" s="189"/>
      <c r="F124" s="189"/>
      <c r="G124" s="189"/>
      <c r="H124" s="189"/>
    </row>
    <row r="125" spans="1:13" ht="18" hidden="1">
      <c r="A125" s="187"/>
      <c r="B125" s="187"/>
      <c r="C125" s="187"/>
      <c r="D125" s="189"/>
      <c r="E125" s="189"/>
      <c r="F125" s="189"/>
      <c r="G125" s="189"/>
      <c r="H125" s="189"/>
    </row>
    <row r="126" spans="1:13" ht="18" hidden="1">
      <c r="A126" s="187"/>
      <c r="B126" s="187"/>
      <c r="C126" s="187"/>
      <c r="D126" s="187"/>
      <c r="E126" s="187"/>
      <c r="F126" s="187"/>
      <c r="G126" s="187"/>
      <c r="H126" s="187"/>
    </row>
    <row r="127" spans="1:13" ht="18" hidden="1">
      <c r="A127" s="187"/>
      <c r="B127" s="187"/>
      <c r="C127" s="187"/>
      <c r="D127" s="187"/>
      <c r="E127" s="187"/>
      <c r="F127" s="187"/>
      <c r="G127" s="187"/>
      <c r="H127" s="187"/>
    </row>
    <row r="128" spans="1:13" ht="18" hidden="1">
      <c r="A128" s="187"/>
      <c r="B128" s="499" t="s">
        <v>505</v>
      </c>
      <c r="C128" s="499"/>
      <c r="D128" s="187"/>
      <c r="E128" s="187"/>
      <c r="F128" s="187"/>
      <c r="G128" s="187"/>
      <c r="H128" s="187"/>
    </row>
    <row r="129" spans="1:8" ht="18" hidden="1" customHeight="1">
      <c r="A129" s="187"/>
      <c r="B129" s="500" t="s">
        <v>506</v>
      </c>
      <c r="C129" s="500"/>
      <c r="D129" s="501"/>
      <c r="E129" s="501"/>
      <c r="F129" s="190"/>
      <c r="G129" s="190"/>
      <c r="H129" s="190"/>
    </row>
    <row r="130" spans="1:8" ht="18" hidden="1">
      <c r="A130" s="187"/>
      <c r="B130" s="187"/>
      <c r="C130" s="187"/>
      <c r="D130" s="502"/>
      <c r="E130" s="502"/>
      <c r="F130" s="189"/>
      <c r="G130" s="189"/>
      <c r="H130" s="189"/>
    </row>
    <row r="131" spans="1:8">
      <c r="A131" s="185"/>
      <c r="B131" s="185"/>
      <c r="C131" s="185"/>
      <c r="D131" s="185"/>
      <c r="E131" s="185"/>
      <c r="F131" s="185"/>
      <c r="G131" s="185"/>
      <c r="H131" s="185"/>
    </row>
    <row r="132" spans="1:8">
      <c r="A132" s="185"/>
      <c r="B132" s="185"/>
      <c r="C132" s="185"/>
      <c r="D132" s="185"/>
      <c r="E132" s="185"/>
      <c r="F132" s="185"/>
      <c r="G132" s="185"/>
      <c r="H132" s="185"/>
    </row>
    <row r="136" spans="1:8">
      <c r="G136" s="191"/>
      <c r="H136" s="191"/>
    </row>
  </sheetData>
  <mergeCells count="34">
    <mergeCell ref="A1:H1"/>
    <mergeCell ref="A3:C3"/>
    <mergeCell ref="A4:C4"/>
    <mergeCell ref="A6:A7"/>
    <mergeCell ref="B6:B7"/>
    <mergeCell ref="C6:C7"/>
    <mergeCell ref="D6:D7"/>
    <mergeCell ref="E6:E7"/>
    <mergeCell ref="D120:E120"/>
    <mergeCell ref="I6:L6"/>
    <mergeCell ref="M6:M8"/>
    <mergeCell ref="I8:L8"/>
    <mergeCell ref="B9:B117"/>
    <mergeCell ref="C9:C26"/>
    <mergeCell ref="C27:C30"/>
    <mergeCell ref="C31:C42"/>
    <mergeCell ref="C43:C48"/>
    <mergeCell ref="C49:C65"/>
    <mergeCell ref="C66:C79"/>
    <mergeCell ref="C80:C91"/>
    <mergeCell ref="C92:C103"/>
    <mergeCell ref="C104:C117"/>
    <mergeCell ref="A118:E118"/>
    <mergeCell ref="D119:E119"/>
    <mergeCell ref="B128:C128"/>
    <mergeCell ref="B129:C129"/>
    <mergeCell ref="D129:E129"/>
    <mergeCell ref="D130:E130"/>
    <mergeCell ref="B121:C121"/>
    <mergeCell ref="D121:E121"/>
    <mergeCell ref="B122:C122"/>
    <mergeCell ref="D122:E122"/>
    <mergeCell ref="B123:C123"/>
    <mergeCell ref="D123:E123"/>
  </mergeCells>
  <pageMargins left="0.70866141732283472" right="0.70866141732283472" top="0.35433070866141736" bottom="0.74803149606299213" header="0.31496062992125984" footer="0.31496062992125984"/>
  <pageSetup paperSize="9" scale="44" orientation="landscape" horizontalDpi="4294967293" r:id="rId1"/>
  <rowBreaks count="1" manualBreakCount="1"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2"/>
  <sheetViews>
    <sheetView showGridLines="0" view="pageBreakPreview" topLeftCell="A28" zoomScale="85" zoomScaleNormal="85" zoomScaleSheetLayoutView="85" workbookViewId="0">
      <selection activeCell="A28" sqref="A28"/>
    </sheetView>
  </sheetViews>
  <sheetFormatPr defaultColWidth="8.85546875" defaultRowHeight="16.5"/>
  <cols>
    <col min="1" max="1" width="1.7109375" style="5" customWidth="1"/>
    <col min="2" max="2" width="1.7109375" style="9" customWidth="1"/>
    <col min="3" max="7" width="2.7109375" style="5" customWidth="1"/>
    <col min="8" max="8" width="3.7109375" style="5" customWidth="1"/>
    <col min="9" max="34" width="2.7109375" style="5" customWidth="1"/>
    <col min="35" max="35" width="1.7109375" style="5" customWidth="1"/>
    <col min="36" max="36" width="2.7109375" style="5" customWidth="1"/>
    <col min="37" max="38" width="1.7109375" style="5" customWidth="1"/>
    <col min="39" max="40" width="2.7109375" style="5" customWidth="1"/>
    <col min="41" max="16384" width="8.85546875" style="5"/>
  </cols>
  <sheetData>
    <row r="2" spans="2:37" ht="21.75">
      <c r="B2" s="529" t="s">
        <v>262</v>
      </c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</row>
    <row r="4" spans="2:37">
      <c r="B4" s="6" t="s">
        <v>238</v>
      </c>
      <c r="K4" s="7" t="s">
        <v>239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2:37">
      <c r="B5" s="6" t="s">
        <v>240</v>
      </c>
      <c r="K5" s="7" t="s">
        <v>239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2:37" ht="9.9499999999999993" customHeight="1"/>
    <row r="7" spans="2:37" ht="20.100000000000001" customHeight="1">
      <c r="B7" s="530" t="s">
        <v>241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2"/>
    </row>
    <row r="8" spans="2:37" ht="15" customHeight="1">
      <c r="B8" s="10" t="s">
        <v>242</v>
      </c>
      <c r="C8" s="11"/>
      <c r="D8" s="12"/>
      <c r="E8" s="12"/>
      <c r="F8" s="12"/>
      <c r="G8" s="12"/>
      <c r="H8" s="12"/>
      <c r="I8" s="12"/>
      <c r="J8" s="13" t="s">
        <v>239</v>
      </c>
      <c r="K8" s="14"/>
      <c r="L8" s="15"/>
      <c r="M8" s="11"/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6"/>
    </row>
    <row r="9" spans="2:37" ht="15" customHeight="1">
      <c r="B9" s="17" t="s">
        <v>243</v>
      </c>
      <c r="C9" s="18"/>
      <c r="D9" s="18"/>
      <c r="E9" s="18"/>
      <c r="F9" s="18"/>
      <c r="G9" s="18"/>
      <c r="H9" s="18"/>
      <c r="I9" s="18"/>
      <c r="J9" s="19" t="s">
        <v>239</v>
      </c>
      <c r="K9" s="20"/>
      <c r="L9" s="21"/>
      <c r="M9" s="22"/>
      <c r="N9" s="22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3"/>
    </row>
    <row r="10" spans="2:37" ht="15" customHeight="1">
      <c r="B10" s="17"/>
      <c r="C10" s="18"/>
      <c r="D10" s="18"/>
      <c r="E10" s="18"/>
      <c r="F10" s="18"/>
      <c r="G10" s="18"/>
      <c r="H10" s="18"/>
      <c r="I10" s="18"/>
      <c r="J10" s="18"/>
      <c r="K10" s="20"/>
      <c r="L10" s="21"/>
      <c r="M10" s="22"/>
      <c r="N10" s="22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3"/>
    </row>
    <row r="11" spans="2:37" ht="5.0999999999999996" customHeight="1">
      <c r="B11" s="17"/>
      <c r="C11" s="32"/>
      <c r="D11" s="27"/>
      <c r="E11" s="27"/>
      <c r="F11" s="27"/>
      <c r="G11" s="27"/>
      <c r="H11" s="27"/>
      <c r="I11" s="33"/>
      <c r="J11" s="33"/>
      <c r="K11" s="27"/>
      <c r="L11" s="27"/>
      <c r="M11" s="27"/>
      <c r="N11" s="27"/>
      <c r="O11" s="27"/>
      <c r="P11" s="27"/>
      <c r="Q11" s="27"/>
      <c r="R11" s="27"/>
      <c r="S11" s="23"/>
      <c r="T11" s="27"/>
      <c r="U11" s="36"/>
      <c r="V11" s="27"/>
      <c r="W11" s="27"/>
      <c r="X11" s="27"/>
      <c r="Y11" s="27"/>
      <c r="Z11" s="33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3"/>
    </row>
    <row r="12" spans="2:37" ht="20.100000000000001" customHeight="1">
      <c r="B12" s="28" t="s">
        <v>247</v>
      </c>
      <c r="C12" s="30"/>
      <c r="D12" s="39"/>
      <c r="E12" s="39"/>
      <c r="F12" s="39"/>
      <c r="G12" s="39"/>
      <c r="H12" s="39"/>
      <c r="I12" s="43"/>
      <c r="J12" s="43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4"/>
      <c r="V12" s="39"/>
      <c r="W12" s="39"/>
      <c r="X12" s="39"/>
      <c r="Y12" s="39"/>
      <c r="Z12" s="43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45"/>
    </row>
    <row r="13" spans="2:37" ht="5.0999999999999996" customHeight="1">
      <c r="B13" s="17"/>
      <c r="C13" s="32"/>
      <c r="D13" s="27"/>
      <c r="E13" s="27"/>
      <c r="F13" s="27"/>
      <c r="G13" s="27"/>
      <c r="H13" s="27"/>
      <c r="I13" s="33"/>
      <c r="J13" s="33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36"/>
      <c r="V13" s="27"/>
      <c r="W13" s="27"/>
      <c r="X13" s="27"/>
      <c r="Y13" s="27"/>
      <c r="Z13" s="33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3"/>
    </row>
    <row r="14" spans="2:37" ht="15" customHeight="1">
      <c r="B14" s="34" t="s">
        <v>248</v>
      </c>
      <c r="C14" s="32"/>
      <c r="D14" s="27"/>
      <c r="E14" s="27"/>
      <c r="F14" s="27"/>
      <c r="G14" s="27"/>
      <c r="H14" s="27"/>
      <c r="I14" s="33"/>
      <c r="J14" s="33"/>
      <c r="K14" s="27"/>
      <c r="L14" s="40"/>
      <c r="M14" s="25" t="s">
        <v>244</v>
      </c>
      <c r="N14" s="27"/>
      <c r="O14" s="27"/>
      <c r="P14" s="27"/>
      <c r="Q14" s="27"/>
      <c r="R14" s="40"/>
      <c r="S14" s="25" t="s">
        <v>249</v>
      </c>
      <c r="T14" s="27"/>
      <c r="U14" s="36"/>
      <c r="V14" s="27"/>
      <c r="W14" s="27"/>
      <c r="X14" s="27"/>
      <c r="Y14" s="27"/>
      <c r="Z14" s="33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3"/>
    </row>
    <row r="15" spans="2:37" ht="5.0999999999999996" customHeight="1">
      <c r="B15" s="17"/>
      <c r="C15" s="32"/>
      <c r="D15" s="27"/>
      <c r="E15" s="27"/>
      <c r="F15" s="27"/>
      <c r="G15" s="27"/>
      <c r="H15" s="27"/>
      <c r="I15" s="33"/>
      <c r="J15" s="33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36"/>
      <c r="V15" s="27"/>
      <c r="W15" s="27"/>
      <c r="X15" s="27"/>
      <c r="Y15" s="27"/>
      <c r="Z15" s="33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3"/>
    </row>
    <row r="16" spans="2:37" ht="15" customHeight="1">
      <c r="B16" s="34" t="s">
        <v>250</v>
      </c>
      <c r="C16" s="32"/>
      <c r="D16" s="27"/>
      <c r="E16" s="27"/>
      <c r="F16" s="27"/>
      <c r="G16" s="27"/>
      <c r="H16" s="27"/>
      <c r="I16" s="33" t="s">
        <v>239</v>
      </c>
      <c r="J16" s="46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47"/>
      <c r="W16" s="27"/>
      <c r="X16" s="25" t="s">
        <v>251</v>
      </c>
      <c r="Z16" s="33"/>
      <c r="AA16" s="27"/>
      <c r="AB16" s="27" t="s">
        <v>239</v>
      </c>
      <c r="AC16" s="8"/>
      <c r="AD16" s="47"/>
      <c r="AE16" s="47"/>
      <c r="AF16" s="47"/>
      <c r="AG16" s="47"/>
      <c r="AH16" s="47"/>
      <c r="AI16" s="47"/>
      <c r="AJ16" s="47"/>
      <c r="AK16" s="23"/>
    </row>
    <row r="17" spans="2:37" ht="5.0999999999999996" customHeight="1">
      <c r="B17" s="34"/>
      <c r="C17" s="32"/>
      <c r="D17" s="27"/>
      <c r="E17" s="27"/>
      <c r="F17" s="27"/>
      <c r="G17" s="27"/>
      <c r="H17" s="27"/>
      <c r="I17" s="33"/>
      <c r="J17" s="33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6"/>
      <c r="V17" s="27"/>
      <c r="W17" s="27"/>
      <c r="X17" s="27"/>
      <c r="Y17" s="27"/>
      <c r="Z17" s="33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3"/>
    </row>
    <row r="18" spans="2:37" ht="5.0999999999999996" customHeight="1">
      <c r="B18" s="62"/>
      <c r="C18" s="49"/>
      <c r="D18" s="63"/>
      <c r="E18" s="63"/>
      <c r="F18" s="63"/>
      <c r="G18" s="63"/>
      <c r="H18" s="63"/>
      <c r="I18" s="49"/>
      <c r="J18" s="63"/>
      <c r="K18" s="63"/>
      <c r="L18" s="63"/>
      <c r="M18" s="63"/>
      <c r="N18" s="63"/>
      <c r="O18" s="49"/>
      <c r="P18" s="63"/>
      <c r="Q18" s="63"/>
      <c r="R18" s="63"/>
      <c r="S18" s="63"/>
      <c r="T18" s="63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64"/>
      <c r="AH18" s="64"/>
      <c r="AI18" s="64"/>
      <c r="AJ18" s="64"/>
      <c r="AK18" s="65"/>
    </row>
    <row r="19" spans="2:37" ht="20.100000000000001" customHeight="1">
      <c r="B19" s="52" t="s">
        <v>221</v>
      </c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1"/>
    </row>
    <row r="20" spans="2:37" s="25" customFormat="1" ht="3" customHeight="1">
      <c r="B20" s="53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6"/>
    </row>
    <row r="21" spans="2:37" s="25" customFormat="1" ht="15" customHeight="1">
      <c r="B21" s="57"/>
      <c r="C21" s="24" t="s">
        <v>252</v>
      </c>
      <c r="K21" s="25" t="s">
        <v>239</v>
      </c>
      <c r="L21" s="42"/>
      <c r="M21" s="42"/>
      <c r="N21" s="42"/>
      <c r="O21" s="42"/>
      <c r="P21" s="42"/>
      <c r="Q21" s="42"/>
      <c r="R21" s="42"/>
      <c r="S21" s="42"/>
      <c r="T21" s="42"/>
      <c r="V21" s="60"/>
      <c r="W21" s="25" t="s">
        <v>245</v>
      </c>
      <c r="AA21" s="60"/>
      <c r="AB21" s="25" t="s">
        <v>246</v>
      </c>
      <c r="AK21" s="58"/>
    </row>
    <row r="22" spans="2:37" s="25" customFormat="1" ht="5.0999999999999996" customHeight="1">
      <c r="B22" s="57"/>
      <c r="C22" s="35"/>
      <c r="L22" s="59"/>
      <c r="M22" s="59"/>
      <c r="N22" s="59"/>
      <c r="O22" s="59"/>
      <c r="P22" s="59"/>
      <c r="Q22" s="59"/>
      <c r="R22" s="59"/>
      <c r="S22" s="59"/>
      <c r="T22" s="59"/>
      <c r="V22" s="37"/>
      <c r="AA22" s="37"/>
      <c r="AK22" s="58"/>
    </row>
    <row r="23" spans="2:37" s="25" customFormat="1" ht="15" customHeight="1">
      <c r="B23" s="57"/>
      <c r="C23" s="35"/>
      <c r="L23" s="42"/>
      <c r="M23" s="42"/>
      <c r="N23" s="42"/>
      <c r="O23" s="42"/>
      <c r="P23" s="42"/>
      <c r="Q23" s="42"/>
      <c r="R23" s="42"/>
      <c r="S23" s="42"/>
      <c r="T23" s="42"/>
      <c r="V23" s="61"/>
      <c r="W23" s="25" t="s">
        <v>245</v>
      </c>
      <c r="AA23" s="61"/>
      <c r="AB23" s="25" t="s">
        <v>246</v>
      </c>
      <c r="AK23" s="58"/>
    </row>
    <row r="24" spans="2:37" s="25" customFormat="1" ht="5.0999999999999996" customHeight="1">
      <c r="B24" s="57"/>
      <c r="C24" s="35"/>
      <c r="V24" s="41"/>
      <c r="AA24" s="41"/>
      <c r="AK24" s="58"/>
    </row>
    <row r="25" spans="2:37" s="25" customFormat="1" ht="15" customHeight="1">
      <c r="B25" s="57"/>
      <c r="C25" s="35"/>
      <c r="L25" s="42"/>
      <c r="M25" s="42"/>
      <c r="N25" s="42"/>
      <c r="O25" s="42"/>
      <c r="P25" s="42"/>
      <c r="Q25" s="42"/>
      <c r="R25" s="42"/>
      <c r="S25" s="42"/>
      <c r="T25" s="42"/>
      <c r="V25" s="61"/>
      <c r="W25" s="25" t="s">
        <v>245</v>
      </c>
      <c r="AA25" s="61"/>
      <c r="AB25" s="25" t="s">
        <v>246</v>
      </c>
      <c r="AK25" s="58"/>
    </row>
    <row r="26" spans="2:37" s="25" customFormat="1" ht="5.0999999999999996" customHeight="1">
      <c r="B26" s="57"/>
      <c r="C26" s="35"/>
      <c r="AK26" s="58"/>
    </row>
    <row r="27" spans="2:37" s="25" customFormat="1" ht="15" customHeight="1">
      <c r="B27" s="57"/>
      <c r="C27" s="35"/>
      <c r="V27" s="61"/>
      <c r="W27" s="25" t="s">
        <v>245</v>
      </c>
      <c r="AA27" s="61"/>
      <c r="AB27" s="25" t="s">
        <v>246</v>
      </c>
      <c r="AK27" s="58"/>
    </row>
    <row r="28" spans="2:37" s="25" customFormat="1" ht="5.0999999999999996" customHeight="1">
      <c r="B28" s="57"/>
      <c r="C28" s="35"/>
      <c r="L28" s="42"/>
      <c r="M28" s="42"/>
      <c r="N28" s="42"/>
      <c r="O28" s="42"/>
      <c r="P28" s="42"/>
      <c r="Q28" s="42"/>
      <c r="R28" s="42"/>
      <c r="S28" s="42"/>
      <c r="T28" s="42"/>
      <c r="V28" s="41"/>
      <c r="AA28" s="41"/>
      <c r="AK28" s="58"/>
    </row>
    <row r="29" spans="2:37" s="25" customFormat="1" ht="15" customHeight="1">
      <c r="B29" s="57"/>
      <c r="C29" s="35"/>
      <c r="L29" s="38"/>
      <c r="M29" s="38"/>
      <c r="N29" s="38"/>
      <c r="O29" s="38"/>
      <c r="P29" s="38"/>
      <c r="Q29" s="38"/>
      <c r="R29" s="38"/>
      <c r="S29" s="38"/>
      <c r="T29" s="38"/>
      <c r="V29" s="61"/>
      <c r="W29" s="25" t="s">
        <v>245</v>
      </c>
      <c r="AA29" s="61"/>
      <c r="AB29" s="25" t="s">
        <v>246</v>
      </c>
      <c r="AK29" s="58"/>
    </row>
    <row r="30" spans="2:37" s="25" customFormat="1" ht="3" customHeight="1">
      <c r="B30" s="57"/>
      <c r="C30" s="35"/>
      <c r="AK30" s="58"/>
    </row>
    <row r="31" spans="2:37" ht="5.0999999999999996" customHeight="1">
      <c r="B31" s="62"/>
      <c r="C31" s="49"/>
      <c r="D31" s="63"/>
      <c r="E31" s="63"/>
      <c r="F31" s="63"/>
      <c r="G31" s="63"/>
      <c r="H31" s="63"/>
      <c r="I31" s="49"/>
      <c r="J31" s="63"/>
      <c r="K31" s="63"/>
      <c r="L31" s="63"/>
      <c r="M31" s="63"/>
      <c r="N31" s="63"/>
      <c r="O31" s="49"/>
      <c r="P31" s="63"/>
      <c r="Q31" s="63"/>
      <c r="R31" s="63"/>
      <c r="S31" s="63"/>
      <c r="T31" s="63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64"/>
      <c r="AH31" s="64"/>
      <c r="AI31" s="64"/>
      <c r="AJ31" s="64"/>
      <c r="AK31" s="65"/>
    </row>
    <row r="32" spans="2:37" ht="20.100000000000001" customHeight="1">
      <c r="B32" s="526" t="s">
        <v>256</v>
      </c>
      <c r="C32" s="527"/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27"/>
      <c r="AD32" s="527"/>
      <c r="AE32" s="527"/>
      <c r="AF32" s="527"/>
      <c r="AG32" s="527"/>
      <c r="AH32" s="527"/>
      <c r="AI32" s="527"/>
      <c r="AJ32" s="527"/>
      <c r="AK32" s="528"/>
    </row>
    <row r="33" spans="2:37" ht="9.9499999999999993" customHeight="1">
      <c r="B33" s="66"/>
      <c r="C33" s="67"/>
      <c r="D33" s="68"/>
      <c r="E33" s="68"/>
      <c r="F33" s="68"/>
      <c r="G33" s="68"/>
      <c r="H33" s="68"/>
      <c r="I33" s="67"/>
      <c r="J33" s="68"/>
      <c r="K33" s="68"/>
      <c r="L33" s="68"/>
      <c r="M33" s="68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50"/>
      <c r="AH33" s="50"/>
      <c r="AI33" s="50"/>
      <c r="AJ33" s="50"/>
      <c r="AK33" s="51"/>
    </row>
    <row r="34" spans="2:37" ht="15" customHeight="1">
      <c r="B34" s="69"/>
      <c r="C34" s="533" t="s">
        <v>222</v>
      </c>
      <c r="D34" s="533"/>
      <c r="E34" s="533"/>
      <c r="F34" s="534" t="s">
        <v>259</v>
      </c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 t="s">
        <v>253</v>
      </c>
      <c r="Y34" s="534"/>
      <c r="Z34" s="534"/>
      <c r="AA34" s="534"/>
      <c r="AB34" s="534"/>
      <c r="AC34" s="534"/>
      <c r="AD34" s="534" t="s">
        <v>258</v>
      </c>
      <c r="AE34" s="534"/>
      <c r="AF34" s="534"/>
      <c r="AG34" s="534"/>
      <c r="AH34" s="534"/>
      <c r="AI34" s="534"/>
      <c r="AJ34" s="534"/>
      <c r="AK34" s="58"/>
    </row>
    <row r="35" spans="2:37" ht="30" customHeight="1">
      <c r="B35" s="69"/>
      <c r="C35" s="533"/>
      <c r="D35" s="533"/>
      <c r="E35" s="533"/>
      <c r="F35" s="534" t="s">
        <v>257</v>
      </c>
      <c r="G35" s="533"/>
      <c r="H35" s="533"/>
      <c r="I35" s="533"/>
      <c r="J35" s="533"/>
      <c r="K35" s="533"/>
      <c r="L35" s="534" t="s">
        <v>260</v>
      </c>
      <c r="M35" s="533"/>
      <c r="N35" s="533"/>
      <c r="O35" s="533"/>
      <c r="P35" s="533"/>
      <c r="Q35" s="533"/>
      <c r="R35" s="534" t="s">
        <v>261</v>
      </c>
      <c r="S35" s="533"/>
      <c r="T35" s="533"/>
      <c r="U35" s="533"/>
      <c r="V35" s="533"/>
      <c r="W35" s="533"/>
      <c r="X35" s="534"/>
      <c r="Y35" s="534"/>
      <c r="Z35" s="534"/>
      <c r="AA35" s="534"/>
      <c r="AB35" s="534"/>
      <c r="AC35" s="534"/>
      <c r="AD35" s="534"/>
      <c r="AE35" s="534"/>
      <c r="AF35" s="534"/>
      <c r="AG35" s="534"/>
      <c r="AH35" s="534"/>
      <c r="AI35" s="534"/>
      <c r="AJ35" s="534"/>
      <c r="AK35" s="58"/>
    </row>
    <row r="36" spans="2:37" ht="20.100000000000001" customHeight="1">
      <c r="B36" s="70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535"/>
      <c r="U36" s="535"/>
      <c r="V36" s="535"/>
      <c r="W36" s="535"/>
      <c r="X36" s="535"/>
      <c r="Y36" s="535"/>
      <c r="Z36" s="535"/>
      <c r="AA36" s="535"/>
      <c r="AB36" s="535"/>
      <c r="AC36" s="535"/>
      <c r="AD36" s="535"/>
      <c r="AE36" s="535"/>
      <c r="AF36" s="535"/>
      <c r="AG36" s="535"/>
      <c r="AH36" s="535"/>
      <c r="AI36" s="535"/>
      <c r="AJ36" s="535"/>
      <c r="AK36" s="58"/>
    </row>
    <row r="37" spans="2:37" ht="20.100000000000001" customHeight="1">
      <c r="B37" s="70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6"/>
      <c r="V37" s="536"/>
      <c r="W37" s="536"/>
      <c r="X37" s="536"/>
      <c r="Y37" s="536"/>
      <c r="Z37" s="536"/>
      <c r="AA37" s="536"/>
      <c r="AB37" s="536"/>
      <c r="AC37" s="536"/>
      <c r="AD37" s="536"/>
      <c r="AE37" s="536"/>
      <c r="AF37" s="536"/>
      <c r="AG37" s="536"/>
      <c r="AH37" s="536"/>
      <c r="AI37" s="536"/>
      <c r="AJ37" s="536"/>
      <c r="AK37" s="58"/>
    </row>
    <row r="38" spans="2:37" ht="20.100000000000001" customHeight="1">
      <c r="B38" s="70"/>
      <c r="C38" s="536"/>
      <c r="D38" s="536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G38" s="536"/>
      <c r="AH38" s="536"/>
      <c r="AI38" s="536"/>
      <c r="AJ38" s="536"/>
      <c r="AK38" s="58"/>
    </row>
    <row r="39" spans="2:37" ht="20.100000000000001" customHeight="1">
      <c r="B39" s="70"/>
      <c r="C39" s="536"/>
      <c r="D39" s="536"/>
      <c r="E39" s="536"/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536"/>
      <c r="R39" s="536"/>
      <c r="S39" s="536"/>
      <c r="T39" s="536"/>
      <c r="U39" s="536"/>
      <c r="V39" s="536"/>
      <c r="W39" s="536"/>
      <c r="X39" s="536"/>
      <c r="Y39" s="536"/>
      <c r="Z39" s="536"/>
      <c r="AA39" s="536"/>
      <c r="AB39" s="536"/>
      <c r="AC39" s="536"/>
      <c r="AD39" s="536"/>
      <c r="AE39" s="536"/>
      <c r="AF39" s="536"/>
      <c r="AG39" s="536"/>
      <c r="AH39" s="536"/>
      <c r="AI39" s="536"/>
      <c r="AJ39" s="536"/>
      <c r="AK39" s="58"/>
    </row>
    <row r="40" spans="2:37" ht="20.100000000000001" customHeight="1">
      <c r="B40" s="70"/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6"/>
      <c r="T40" s="536"/>
      <c r="U40" s="536"/>
      <c r="V40" s="536"/>
      <c r="W40" s="536"/>
      <c r="X40" s="536"/>
      <c r="Y40" s="536"/>
      <c r="Z40" s="536"/>
      <c r="AA40" s="536"/>
      <c r="AB40" s="536"/>
      <c r="AC40" s="536"/>
      <c r="AD40" s="536"/>
      <c r="AE40" s="536"/>
      <c r="AF40" s="536"/>
      <c r="AG40" s="536"/>
      <c r="AH40" s="536"/>
      <c r="AI40" s="536"/>
      <c r="AJ40" s="536"/>
      <c r="AK40" s="58"/>
    </row>
    <row r="41" spans="2:37" ht="20.100000000000001" customHeight="1">
      <c r="B41" s="69"/>
      <c r="C41" s="536"/>
      <c r="D41" s="536"/>
      <c r="E41" s="536"/>
      <c r="F41" s="536"/>
      <c r="G41" s="536"/>
      <c r="H41" s="536"/>
      <c r="I41" s="536"/>
      <c r="J41" s="536"/>
      <c r="K41" s="536"/>
      <c r="L41" s="536"/>
      <c r="M41" s="536"/>
      <c r="N41" s="536"/>
      <c r="O41" s="536"/>
      <c r="P41" s="536"/>
      <c r="Q41" s="536"/>
      <c r="R41" s="536"/>
      <c r="S41" s="536"/>
      <c r="T41" s="536"/>
      <c r="U41" s="536"/>
      <c r="V41" s="536"/>
      <c r="W41" s="536"/>
      <c r="X41" s="536"/>
      <c r="Y41" s="536"/>
      <c r="Z41" s="536"/>
      <c r="AA41" s="536"/>
      <c r="AB41" s="536"/>
      <c r="AC41" s="536"/>
      <c r="AD41" s="536"/>
      <c r="AE41" s="536"/>
      <c r="AF41" s="536"/>
      <c r="AG41" s="536"/>
      <c r="AH41" s="536"/>
      <c r="AI41" s="536"/>
      <c r="AJ41" s="536"/>
      <c r="AK41" s="58"/>
    </row>
    <row r="42" spans="2:37" ht="20.100000000000001" customHeight="1">
      <c r="B42" s="2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8"/>
    </row>
    <row r="43" spans="2:37" ht="5.0999999999999996" customHeight="1">
      <c r="B43" s="69"/>
      <c r="C43" s="25"/>
      <c r="D43" s="25"/>
      <c r="E43" s="25"/>
      <c r="F43" s="25"/>
      <c r="G43" s="25"/>
      <c r="H43" s="25"/>
      <c r="I43" s="25"/>
      <c r="J43" s="25"/>
      <c r="K43" s="71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X43" s="25"/>
      <c r="Y43" s="75"/>
      <c r="Z43" s="75"/>
      <c r="AA43" s="75"/>
      <c r="AB43" s="75"/>
      <c r="AD43" s="25"/>
      <c r="AE43" s="75"/>
      <c r="AF43" s="75"/>
      <c r="AG43" s="75"/>
      <c r="AH43" s="75"/>
      <c r="AI43" s="75"/>
      <c r="AJ43" s="75"/>
      <c r="AK43" s="58"/>
    </row>
    <row r="44" spans="2:37" ht="9.9499999999999993" customHeight="1">
      <c r="B44" s="88"/>
      <c r="C44" s="89"/>
      <c r="D44" s="76"/>
      <c r="E44" s="76"/>
      <c r="F44" s="76"/>
      <c r="G44" s="76"/>
      <c r="H44" s="76"/>
      <c r="I44" s="76"/>
      <c r="J44" s="77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90"/>
    </row>
    <row r="45" spans="2:37" ht="9.9499999999999993" customHeight="1">
      <c r="B45" s="26"/>
      <c r="C45" s="35"/>
      <c r="D45" s="25"/>
      <c r="E45" s="25"/>
      <c r="F45" s="25"/>
      <c r="G45" s="25"/>
      <c r="H45" s="25"/>
      <c r="I45" s="25"/>
      <c r="J45" s="71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69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58"/>
    </row>
    <row r="46" spans="2:37" ht="15" customHeight="1">
      <c r="B46" s="79"/>
      <c r="C46" s="540" t="s">
        <v>270</v>
      </c>
      <c r="D46" s="541"/>
      <c r="E46" s="541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1"/>
      <c r="T46" s="541"/>
      <c r="U46" s="541"/>
      <c r="V46" s="541"/>
      <c r="W46" s="542"/>
      <c r="X46" s="7"/>
      <c r="Y46" s="7"/>
      <c r="Z46" s="69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58"/>
    </row>
    <row r="47" spans="2:37" ht="5.0999999999999996" customHeight="1">
      <c r="B47" s="80"/>
      <c r="C47" s="81"/>
      <c r="W47" s="74"/>
      <c r="Z47" s="69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58"/>
    </row>
    <row r="48" spans="2:37" ht="15" customHeight="1">
      <c r="B48" s="80"/>
      <c r="C48" s="26" t="s">
        <v>225</v>
      </c>
      <c r="D48" s="25"/>
      <c r="E48" s="25"/>
      <c r="F48" s="58"/>
      <c r="G48" s="41"/>
      <c r="H48" s="41"/>
      <c r="I48" s="41"/>
      <c r="J48" s="41"/>
      <c r="K48" s="41"/>
      <c r="L48" s="41"/>
      <c r="M48" s="91"/>
      <c r="N48" s="25"/>
      <c r="O48" s="25"/>
      <c r="P48" s="25"/>
      <c r="Q48" s="25"/>
      <c r="R48" s="25"/>
      <c r="S48" s="25"/>
      <c r="T48" s="25"/>
      <c r="U48" s="25"/>
      <c r="V48" s="25"/>
      <c r="W48" s="58"/>
      <c r="Z48" s="523" t="s">
        <v>254</v>
      </c>
      <c r="AA48" s="524"/>
      <c r="AB48" s="524"/>
      <c r="AC48" s="524"/>
      <c r="AD48" s="524"/>
      <c r="AE48" s="524"/>
      <c r="AF48" s="524"/>
      <c r="AG48" s="524"/>
      <c r="AH48" s="524"/>
      <c r="AI48" s="524"/>
      <c r="AJ48" s="524"/>
      <c r="AK48" s="525"/>
    </row>
    <row r="49" spans="1:37" ht="5.0999999999999996" customHeight="1">
      <c r="B49" s="80"/>
      <c r="C49" s="2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58"/>
      <c r="Z49" s="85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4"/>
    </row>
    <row r="50" spans="1:37" ht="15" customHeight="1">
      <c r="A50" s="74"/>
      <c r="B50" s="80"/>
      <c r="C50" s="26" t="s">
        <v>271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61"/>
      <c r="P50" s="538" t="s">
        <v>265</v>
      </c>
      <c r="Q50" s="539"/>
      <c r="R50" s="58"/>
      <c r="S50" s="61"/>
      <c r="T50" s="35" t="s">
        <v>266</v>
      </c>
      <c r="U50" s="25"/>
      <c r="V50" s="25"/>
      <c r="W50" s="58"/>
      <c r="Z50" s="85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4"/>
    </row>
    <row r="51" spans="1:37" ht="5.0999999999999996" customHeight="1">
      <c r="A51" s="74"/>
      <c r="B51" s="81"/>
      <c r="C51" s="2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71"/>
      <c r="Q51" s="25"/>
      <c r="R51" s="25"/>
      <c r="S51" s="25"/>
      <c r="T51" s="25"/>
      <c r="U51" s="25"/>
      <c r="V51" s="25"/>
      <c r="W51" s="58"/>
      <c r="Z51" s="85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4"/>
    </row>
    <row r="52" spans="1:37" ht="15" customHeight="1">
      <c r="A52" s="74"/>
      <c r="B52" s="80"/>
      <c r="C52" s="26" t="s">
        <v>263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61"/>
      <c r="P52" s="538" t="s">
        <v>265</v>
      </c>
      <c r="Q52" s="539"/>
      <c r="R52" s="58"/>
      <c r="S52" s="61"/>
      <c r="T52" s="35" t="s">
        <v>266</v>
      </c>
      <c r="U52" s="25"/>
      <c r="V52" s="25"/>
      <c r="W52" s="58"/>
      <c r="Z52" s="85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4"/>
    </row>
    <row r="53" spans="1:37" ht="5.0999999999999996" customHeight="1">
      <c r="A53" s="74"/>
      <c r="B53" s="80"/>
      <c r="C53" s="2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71"/>
      <c r="Q53" s="25"/>
      <c r="R53" s="25"/>
      <c r="S53" s="25"/>
      <c r="T53" s="25"/>
      <c r="U53" s="25"/>
      <c r="V53" s="25"/>
      <c r="W53" s="58"/>
      <c r="Z53" s="85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4"/>
    </row>
    <row r="54" spans="1:37" ht="15" customHeight="1">
      <c r="A54" s="74"/>
      <c r="B54" s="79"/>
      <c r="C54" s="26" t="s">
        <v>264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61"/>
      <c r="P54" s="538" t="s">
        <v>265</v>
      </c>
      <c r="Q54" s="539"/>
      <c r="R54" s="58"/>
      <c r="S54" s="61"/>
      <c r="T54" s="35" t="s">
        <v>266</v>
      </c>
      <c r="U54" s="25"/>
      <c r="V54" s="25"/>
      <c r="W54" s="58"/>
      <c r="Z54" s="85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4"/>
    </row>
    <row r="55" spans="1:37" ht="5.0999999999999996" customHeight="1">
      <c r="A55" s="74"/>
      <c r="B55" s="87"/>
      <c r="C55" s="2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71"/>
      <c r="Q55" s="25"/>
      <c r="R55" s="25"/>
      <c r="S55" s="25"/>
      <c r="T55" s="25"/>
      <c r="U55" s="25"/>
      <c r="V55" s="25"/>
      <c r="W55" s="58"/>
      <c r="Z55" s="81"/>
      <c r="AK55" s="74"/>
    </row>
    <row r="56" spans="1:37" ht="15" customHeight="1">
      <c r="A56" s="74"/>
      <c r="B56" s="26"/>
      <c r="C56" s="26" t="s">
        <v>268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61"/>
      <c r="P56" s="538" t="s">
        <v>265</v>
      </c>
      <c r="Q56" s="539"/>
      <c r="R56" s="58"/>
      <c r="S56" s="61"/>
      <c r="T56" s="35" t="s">
        <v>266</v>
      </c>
      <c r="U56" s="25"/>
      <c r="V56" s="25"/>
      <c r="W56" s="58"/>
      <c r="Z56" s="81"/>
      <c r="AK56" s="74"/>
    </row>
    <row r="57" spans="1:37" ht="5.0999999999999996" customHeight="1">
      <c r="A57" s="74"/>
      <c r="B57" s="78"/>
      <c r="C57" s="2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71"/>
      <c r="Q57" s="25"/>
      <c r="R57" s="25"/>
      <c r="S57" s="25"/>
      <c r="T57" s="25"/>
      <c r="U57" s="25"/>
      <c r="V57" s="25"/>
      <c r="W57" s="58"/>
      <c r="Z57" s="81"/>
      <c r="AK57" s="74"/>
    </row>
    <row r="58" spans="1:37" ht="15" customHeight="1">
      <c r="A58" s="74"/>
      <c r="B58" s="26"/>
      <c r="C58" s="26" t="s">
        <v>267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61"/>
      <c r="P58" s="538" t="s">
        <v>265</v>
      </c>
      <c r="Q58" s="539"/>
      <c r="R58" s="58"/>
      <c r="S58" s="61"/>
      <c r="T58" s="35" t="s">
        <v>266</v>
      </c>
      <c r="U58" s="25"/>
      <c r="V58" s="25"/>
      <c r="W58" s="58"/>
      <c r="Z58" s="523" t="s">
        <v>255</v>
      </c>
      <c r="AA58" s="524"/>
      <c r="AB58" s="524"/>
      <c r="AC58" s="524"/>
      <c r="AD58" s="524"/>
      <c r="AE58" s="524"/>
      <c r="AF58" s="524"/>
      <c r="AG58" s="524"/>
      <c r="AH58" s="524"/>
      <c r="AI58" s="524"/>
      <c r="AJ58" s="524"/>
      <c r="AK58" s="525"/>
    </row>
    <row r="59" spans="1:37" ht="5.0999999999999996" customHeight="1">
      <c r="A59" s="74"/>
      <c r="B59" s="78"/>
      <c r="C59" s="86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5"/>
      <c r="Z59" s="81"/>
      <c r="AK59" s="74"/>
    </row>
    <row r="60" spans="1:37" ht="5.0999999999999996" customHeight="1">
      <c r="A60" s="74"/>
      <c r="B60" s="80"/>
      <c r="Z60" s="81"/>
      <c r="AK60" s="74"/>
    </row>
    <row r="61" spans="1:37" s="25" customFormat="1" ht="13.5">
      <c r="A61" s="58"/>
      <c r="B61" s="78"/>
      <c r="C61" s="25" t="s">
        <v>269</v>
      </c>
      <c r="Z61" s="69"/>
      <c r="AK61" s="58"/>
    </row>
    <row r="62" spans="1:37">
      <c r="B62" s="82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86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5"/>
    </row>
  </sheetData>
  <mergeCells count="60">
    <mergeCell ref="AD38:AJ38"/>
    <mergeCell ref="P56:Q56"/>
    <mergeCell ref="P58:Q58"/>
    <mergeCell ref="C46:W46"/>
    <mergeCell ref="P50:Q50"/>
    <mergeCell ref="P52:Q52"/>
    <mergeCell ref="P54:Q54"/>
    <mergeCell ref="C38:E38"/>
    <mergeCell ref="F38:K38"/>
    <mergeCell ref="L38:Q38"/>
    <mergeCell ref="R38:W38"/>
    <mergeCell ref="X38:AC38"/>
    <mergeCell ref="AD42:AJ42"/>
    <mergeCell ref="C42:E42"/>
    <mergeCell ref="F42:K42"/>
    <mergeCell ref="L42:Q42"/>
    <mergeCell ref="R42:W42"/>
    <mergeCell ref="X42:AC42"/>
    <mergeCell ref="AD41:AJ41"/>
    <mergeCell ref="C39:E39"/>
    <mergeCell ref="F39:K39"/>
    <mergeCell ref="L39:Q39"/>
    <mergeCell ref="R39:W39"/>
    <mergeCell ref="X39:AC39"/>
    <mergeCell ref="AD39:AJ39"/>
    <mergeCell ref="C40:E40"/>
    <mergeCell ref="F40:K40"/>
    <mergeCell ref="L40:Q40"/>
    <mergeCell ref="R40:W40"/>
    <mergeCell ref="X40:AC40"/>
    <mergeCell ref="AD40:AJ40"/>
    <mergeCell ref="C41:E41"/>
    <mergeCell ref="F41:K41"/>
    <mergeCell ref="L41:Q41"/>
    <mergeCell ref="R41:W41"/>
    <mergeCell ref="X41:AC41"/>
    <mergeCell ref="X36:AC36"/>
    <mergeCell ref="AD36:AJ36"/>
    <mergeCell ref="C37:E37"/>
    <mergeCell ref="F37:K37"/>
    <mergeCell ref="L37:Q37"/>
    <mergeCell ref="R37:W37"/>
    <mergeCell ref="X37:AC37"/>
    <mergeCell ref="AD37:AJ37"/>
    <mergeCell ref="Z48:AK48"/>
    <mergeCell ref="Z58:AK58"/>
    <mergeCell ref="B32:AK32"/>
    <mergeCell ref="B2:AK2"/>
    <mergeCell ref="B7:AK7"/>
    <mergeCell ref="C34:E35"/>
    <mergeCell ref="F35:K35"/>
    <mergeCell ref="L35:Q35"/>
    <mergeCell ref="R35:W35"/>
    <mergeCell ref="X34:AC35"/>
    <mergeCell ref="F34:W34"/>
    <mergeCell ref="AD34:AJ35"/>
    <mergeCell ref="C36:E36"/>
    <mergeCell ref="F36:K36"/>
    <mergeCell ref="L36:Q36"/>
    <mergeCell ref="R36:W36"/>
  </mergeCells>
  <printOptions horizontalCentered="1"/>
  <pageMargins left="0.19685039370078741" right="0.19685039370078741" top="0.39370078740157483" bottom="0.19685039370078741" header="0.31496062992125984" footer="0.31496062992125984"/>
  <pageSetup paperSize="1000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5"/>
  <sheetViews>
    <sheetView view="pageBreakPreview" topLeftCell="A60" zoomScaleNormal="100" zoomScaleSheetLayoutView="100" workbookViewId="0">
      <selection activeCell="F8" sqref="F8"/>
    </sheetView>
  </sheetViews>
  <sheetFormatPr defaultColWidth="9.140625" defaultRowHeight="15"/>
  <cols>
    <col min="1" max="1" width="1.7109375" style="1" customWidth="1"/>
    <col min="2" max="2" width="5.7109375" style="1" customWidth="1"/>
    <col min="3" max="3" width="20.7109375" style="1" customWidth="1"/>
    <col min="4" max="4" width="35.7109375" style="1" customWidth="1"/>
    <col min="5" max="5" width="15.7109375" style="73" customWidth="1"/>
    <col min="6" max="6" width="10.7109375" style="1" customWidth="1"/>
    <col min="7" max="7" width="1.7109375" style="1" customWidth="1"/>
    <col min="8" max="16384" width="9.140625" style="1"/>
  </cols>
  <sheetData>
    <row r="1" spans="2:6">
      <c r="E1" s="1"/>
    </row>
    <row r="2" spans="2:6" ht="18.75">
      <c r="B2" s="543" t="s">
        <v>236</v>
      </c>
      <c r="C2" s="543"/>
      <c r="D2" s="543"/>
      <c r="E2" s="543"/>
      <c r="F2" s="543"/>
    </row>
    <row r="3" spans="2:6">
      <c r="E3" s="1"/>
    </row>
    <row r="4" spans="2:6" ht="30" customHeight="1">
      <c r="B4" s="547" t="s">
        <v>217</v>
      </c>
      <c r="C4" s="547" t="s">
        <v>219</v>
      </c>
      <c r="D4" s="547" t="s">
        <v>220</v>
      </c>
      <c r="E4" s="544" t="s">
        <v>237</v>
      </c>
      <c r="F4" s="546" t="s">
        <v>235</v>
      </c>
    </row>
    <row r="5" spans="2:6">
      <c r="B5" s="547"/>
      <c r="C5" s="547"/>
      <c r="D5" s="547"/>
      <c r="E5" s="545"/>
      <c r="F5" s="545"/>
    </row>
    <row r="6" spans="2:6" ht="29.1" customHeight="1">
      <c r="B6" s="548" t="s">
        <v>280</v>
      </c>
      <c r="C6" s="549"/>
      <c r="D6" s="549"/>
      <c r="E6" s="549"/>
      <c r="F6" s="550"/>
    </row>
    <row r="7" spans="2:6" ht="20.100000000000001" customHeight="1">
      <c r="B7" s="2">
        <v>1</v>
      </c>
      <c r="C7" s="3" t="s">
        <v>0</v>
      </c>
      <c r="D7" s="3" t="s">
        <v>1</v>
      </c>
      <c r="E7" s="72"/>
      <c r="F7" s="4"/>
    </row>
    <row r="8" spans="2:6" ht="29.1" customHeight="1">
      <c r="B8" s="2">
        <v>2</v>
      </c>
      <c r="C8" s="3" t="s">
        <v>2</v>
      </c>
      <c r="D8" s="3" t="s">
        <v>3</v>
      </c>
      <c r="E8" s="72"/>
      <c r="F8" s="4"/>
    </row>
    <row r="9" spans="2:6" ht="20.100000000000001" customHeight="1">
      <c r="B9" s="2">
        <v>3</v>
      </c>
      <c r="C9" s="3" t="s">
        <v>4</v>
      </c>
      <c r="D9" s="3" t="s">
        <v>5</v>
      </c>
      <c r="E9" s="72"/>
      <c r="F9" s="4"/>
    </row>
    <row r="10" spans="2:6" ht="20.100000000000001" customHeight="1">
      <c r="B10" s="2">
        <v>4</v>
      </c>
      <c r="C10" s="3" t="s">
        <v>6</v>
      </c>
      <c r="D10" s="3" t="s">
        <v>7</v>
      </c>
      <c r="E10" s="72"/>
      <c r="F10" s="4"/>
    </row>
    <row r="11" spans="2:6" ht="29.1" customHeight="1">
      <c r="B11" s="2">
        <v>5</v>
      </c>
      <c r="C11" s="3" t="s">
        <v>8</v>
      </c>
      <c r="D11" s="3" t="s">
        <v>9</v>
      </c>
      <c r="E11" s="72"/>
      <c r="F11" s="4"/>
    </row>
    <row r="12" spans="2:6" ht="20.100000000000001" customHeight="1">
      <c r="B12" s="2">
        <v>6</v>
      </c>
      <c r="C12" s="3" t="s">
        <v>10</v>
      </c>
      <c r="D12" s="3" t="s">
        <v>11</v>
      </c>
      <c r="E12" s="72"/>
      <c r="F12" s="4"/>
    </row>
    <row r="13" spans="2:6" ht="20.100000000000001" customHeight="1">
      <c r="B13" s="2">
        <v>7</v>
      </c>
      <c r="C13" s="3" t="s">
        <v>12</v>
      </c>
      <c r="D13" s="3" t="s">
        <v>13</v>
      </c>
      <c r="E13" s="72"/>
      <c r="F13" s="4"/>
    </row>
    <row r="14" spans="2:6" ht="29.1" customHeight="1">
      <c r="B14" s="2">
        <v>8</v>
      </c>
      <c r="C14" s="3" t="s">
        <v>14</v>
      </c>
      <c r="D14" s="3" t="s">
        <v>15</v>
      </c>
      <c r="E14" s="72"/>
      <c r="F14" s="4"/>
    </row>
    <row r="15" spans="2:6" ht="20.100000000000001" customHeight="1">
      <c r="B15" s="2">
        <v>9</v>
      </c>
      <c r="C15" s="3" t="s">
        <v>16</v>
      </c>
      <c r="D15" s="3" t="s">
        <v>17</v>
      </c>
      <c r="E15" s="72"/>
      <c r="F15" s="4"/>
    </row>
    <row r="16" spans="2:6" ht="20.100000000000001" customHeight="1">
      <c r="B16" s="2">
        <v>10</v>
      </c>
      <c r="C16" s="3" t="s">
        <v>18</v>
      </c>
      <c r="D16" s="3" t="s">
        <v>19</v>
      </c>
      <c r="E16" s="72"/>
      <c r="F16" s="4"/>
    </row>
    <row r="17" spans="2:7" ht="29.1" customHeight="1">
      <c r="B17" s="2">
        <v>11</v>
      </c>
      <c r="C17" s="3" t="s">
        <v>20</v>
      </c>
      <c r="D17" s="3" t="s">
        <v>21</v>
      </c>
      <c r="E17" s="72"/>
      <c r="F17" s="4"/>
    </row>
    <row r="18" spans="2:7" ht="20.100000000000001" customHeight="1">
      <c r="B18" s="2">
        <v>12</v>
      </c>
      <c r="C18" s="3" t="s">
        <v>22</v>
      </c>
      <c r="D18" s="3" t="s">
        <v>23</v>
      </c>
      <c r="E18" s="72"/>
      <c r="F18" s="4"/>
    </row>
    <row r="19" spans="2:7" ht="29.1" customHeight="1">
      <c r="B19" s="2">
        <v>13</v>
      </c>
      <c r="C19" s="3" t="s">
        <v>24</v>
      </c>
      <c r="D19" s="3" t="s">
        <v>25</v>
      </c>
      <c r="E19" s="72"/>
      <c r="F19" s="4"/>
    </row>
    <row r="20" spans="2:7" ht="20.100000000000001" customHeight="1">
      <c r="B20" s="2">
        <v>14</v>
      </c>
      <c r="C20" s="3" t="s">
        <v>26</v>
      </c>
      <c r="D20" s="3" t="s">
        <v>27</v>
      </c>
      <c r="E20" s="72"/>
      <c r="F20" s="4"/>
    </row>
    <row r="21" spans="2:7" ht="20.100000000000001" customHeight="1">
      <c r="B21" s="2">
        <v>15</v>
      </c>
      <c r="C21" s="3" t="s">
        <v>28</v>
      </c>
      <c r="D21" s="3" t="s">
        <v>29</v>
      </c>
      <c r="E21" s="72"/>
      <c r="F21" s="4"/>
    </row>
    <row r="22" spans="2:7" ht="20.100000000000001" customHeight="1">
      <c r="B22" s="2">
        <v>16</v>
      </c>
      <c r="C22" s="3" t="s">
        <v>30</v>
      </c>
      <c r="D22" s="3" t="s">
        <v>31</v>
      </c>
      <c r="E22" s="72">
        <v>46051</v>
      </c>
      <c r="F22" s="4"/>
    </row>
    <row r="23" spans="2:7" ht="20.100000000000001" customHeight="1">
      <c r="B23" s="2">
        <v>17</v>
      </c>
      <c r="C23" s="3" t="s">
        <v>32</v>
      </c>
      <c r="D23" s="3" t="s">
        <v>33</v>
      </c>
      <c r="E23" s="72"/>
      <c r="F23" s="4"/>
    </row>
    <row r="24" spans="2:7" ht="20.100000000000001" customHeight="1">
      <c r="B24" s="2">
        <v>18</v>
      </c>
      <c r="C24" s="3" t="s">
        <v>34</v>
      </c>
      <c r="D24" s="3" t="s">
        <v>35</v>
      </c>
      <c r="E24" s="72"/>
      <c r="F24" s="4"/>
    </row>
    <row r="25" spans="2:7" ht="29.1" customHeight="1">
      <c r="B25" s="551" t="s">
        <v>279</v>
      </c>
      <c r="C25" s="552"/>
      <c r="D25" s="552"/>
      <c r="E25" s="552"/>
      <c r="F25" s="553"/>
    </row>
    <row r="26" spans="2:7" ht="20.100000000000001" customHeight="1">
      <c r="B26" s="2">
        <v>19</v>
      </c>
      <c r="C26" s="3" t="s">
        <v>36</v>
      </c>
      <c r="D26" s="3" t="s">
        <v>37</v>
      </c>
      <c r="E26" s="72"/>
      <c r="F26" s="4"/>
    </row>
    <row r="27" spans="2:7" ht="20.100000000000001" customHeight="1">
      <c r="B27" s="2">
        <v>20</v>
      </c>
      <c r="C27" s="3" t="s">
        <v>38</v>
      </c>
      <c r="D27" s="3" t="s">
        <v>39</v>
      </c>
      <c r="E27" s="72"/>
      <c r="F27" s="4"/>
    </row>
    <row r="28" spans="2:7" ht="20.100000000000001" customHeight="1">
      <c r="B28" s="2">
        <v>21</v>
      </c>
      <c r="C28" s="3" t="s">
        <v>40</v>
      </c>
      <c r="D28" s="3" t="s">
        <v>41</v>
      </c>
      <c r="E28" s="72"/>
      <c r="F28" s="4"/>
    </row>
    <row r="29" spans="2:7" ht="20.100000000000001" customHeight="1">
      <c r="B29" s="2">
        <v>22</v>
      </c>
      <c r="C29" s="3" t="s">
        <v>42</v>
      </c>
      <c r="D29" s="3" t="s">
        <v>43</v>
      </c>
      <c r="E29" s="72"/>
      <c r="F29" s="4"/>
    </row>
    <row r="30" spans="2:7" ht="29.1" customHeight="1">
      <c r="B30" s="554" t="s">
        <v>278</v>
      </c>
      <c r="C30" s="555"/>
      <c r="D30" s="555"/>
      <c r="E30" s="555"/>
      <c r="F30" s="555"/>
      <c r="G30" s="555"/>
    </row>
    <row r="31" spans="2:7" ht="20.100000000000001" customHeight="1">
      <c r="B31" s="2">
        <v>23</v>
      </c>
      <c r="C31" s="3" t="s">
        <v>44</v>
      </c>
      <c r="D31" s="3" t="s">
        <v>45</v>
      </c>
      <c r="E31" s="72"/>
      <c r="F31" s="4"/>
    </row>
    <row r="32" spans="2:7" ht="20.100000000000001" customHeight="1">
      <c r="B32" s="2">
        <v>24</v>
      </c>
      <c r="C32" s="3" t="s">
        <v>46</v>
      </c>
      <c r="D32" s="3" t="s">
        <v>47</v>
      </c>
      <c r="E32" s="72"/>
      <c r="F32" s="4"/>
    </row>
    <row r="33" spans="2:7" ht="20.100000000000001" customHeight="1">
      <c r="B33" s="2">
        <v>25</v>
      </c>
      <c r="C33" s="3" t="s">
        <v>48</v>
      </c>
      <c r="D33" s="3" t="s">
        <v>49</v>
      </c>
      <c r="E33" s="72"/>
      <c r="F33" s="4"/>
    </row>
    <row r="34" spans="2:7" ht="20.100000000000001" customHeight="1">
      <c r="B34" s="2">
        <v>26</v>
      </c>
      <c r="C34" s="3" t="s">
        <v>50</v>
      </c>
      <c r="D34" s="3" t="s">
        <v>51</v>
      </c>
      <c r="E34" s="72"/>
      <c r="F34" s="4"/>
    </row>
    <row r="35" spans="2:7" ht="20.100000000000001" customHeight="1">
      <c r="B35" s="2">
        <v>27</v>
      </c>
      <c r="C35" s="3" t="s">
        <v>52</v>
      </c>
      <c r="D35" s="3" t="s">
        <v>53</v>
      </c>
      <c r="E35" s="72"/>
      <c r="F35" s="4"/>
    </row>
    <row r="36" spans="2:7" ht="29.1" customHeight="1">
      <c r="B36" s="556" t="s">
        <v>278</v>
      </c>
      <c r="C36" s="557"/>
      <c r="D36" s="557"/>
      <c r="E36" s="557"/>
      <c r="F36" s="557"/>
      <c r="G36" s="557"/>
    </row>
    <row r="37" spans="2:7" ht="29.1" customHeight="1">
      <c r="B37" s="2">
        <v>28</v>
      </c>
      <c r="C37" s="3" t="s">
        <v>54</v>
      </c>
      <c r="D37" s="3" t="s">
        <v>55</v>
      </c>
      <c r="E37" s="72"/>
      <c r="F37" s="4"/>
    </row>
    <row r="38" spans="2:7" ht="20.100000000000001" customHeight="1">
      <c r="B38" s="2">
        <v>29</v>
      </c>
      <c r="C38" s="3" t="s">
        <v>56</v>
      </c>
      <c r="D38" s="3" t="s">
        <v>57</v>
      </c>
      <c r="E38" s="72"/>
      <c r="F38" s="4"/>
    </row>
    <row r="39" spans="2:7" ht="20.100000000000001" customHeight="1">
      <c r="B39" s="2">
        <v>30</v>
      </c>
      <c r="C39" s="3" t="s">
        <v>58</v>
      </c>
      <c r="D39" s="3" t="s">
        <v>59</v>
      </c>
      <c r="E39" s="72"/>
      <c r="F39" s="4"/>
    </row>
    <row r="40" spans="2:7" ht="20.100000000000001" customHeight="1">
      <c r="B40" s="2">
        <v>31</v>
      </c>
      <c r="C40" s="3" t="s">
        <v>60</v>
      </c>
      <c r="D40" s="3" t="s">
        <v>61</v>
      </c>
      <c r="E40" s="72"/>
      <c r="F40" s="4"/>
    </row>
    <row r="41" spans="2:7" ht="20.100000000000001" customHeight="1">
      <c r="B41" s="2">
        <v>32</v>
      </c>
      <c r="C41" s="3" t="s">
        <v>62</v>
      </c>
      <c r="D41" s="3" t="s">
        <v>63</v>
      </c>
      <c r="E41" s="72"/>
      <c r="F41" s="4"/>
    </row>
    <row r="42" spans="2:7" ht="29.1" customHeight="1">
      <c r="B42" s="2">
        <v>33</v>
      </c>
      <c r="C42" s="3" t="s">
        <v>64</v>
      </c>
      <c r="D42" s="3" t="s">
        <v>65</v>
      </c>
      <c r="E42" s="72"/>
      <c r="F42" s="4"/>
    </row>
    <row r="43" spans="2:7" ht="20.100000000000001" customHeight="1">
      <c r="B43" s="2">
        <v>34</v>
      </c>
      <c r="C43" s="3" t="s">
        <v>66</v>
      </c>
      <c r="D43" s="3" t="s">
        <v>67</v>
      </c>
      <c r="E43" s="72"/>
      <c r="F43" s="4"/>
    </row>
    <row r="44" spans="2:7" ht="29.1" customHeight="1">
      <c r="B44" s="551" t="s">
        <v>277</v>
      </c>
      <c r="C44" s="552"/>
      <c r="D44" s="552"/>
      <c r="E44" s="552"/>
      <c r="F44" s="553"/>
    </row>
    <row r="45" spans="2:7" ht="20.100000000000001" customHeight="1">
      <c r="B45" s="2">
        <v>35</v>
      </c>
      <c r="C45" s="3" t="s">
        <v>68</v>
      </c>
      <c r="D45" s="3" t="s">
        <v>69</v>
      </c>
      <c r="E45" s="72"/>
      <c r="F45" s="4"/>
    </row>
    <row r="46" spans="2:7" ht="20.100000000000001" customHeight="1">
      <c r="B46" s="2">
        <v>36</v>
      </c>
      <c r="C46" s="3" t="s">
        <v>70</v>
      </c>
      <c r="D46" s="3" t="s">
        <v>71</v>
      </c>
      <c r="E46" s="72"/>
      <c r="F46" s="4"/>
    </row>
    <row r="47" spans="2:7" ht="20.100000000000001" customHeight="1">
      <c r="B47" s="2">
        <v>37</v>
      </c>
      <c r="C47" s="3" t="s">
        <v>72</v>
      </c>
      <c r="D47" s="3" t="s">
        <v>73</v>
      </c>
      <c r="E47" s="72"/>
      <c r="F47" s="4"/>
    </row>
    <row r="48" spans="2:7" ht="20.100000000000001" customHeight="1">
      <c r="B48" s="2">
        <v>38</v>
      </c>
      <c r="C48" s="3" t="s">
        <v>74</v>
      </c>
      <c r="D48" s="3" t="s">
        <v>75</v>
      </c>
      <c r="E48" s="72"/>
      <c r="F48" s="4"/>
    </row>
    <row r="49" spans="2:6" ht="20.100000000000001" customHeight="1">
      <c r="B49" s="2">
        <v>39</v>
      </c>
      <c r="C49" s="3" t="s">
        <v>76</v>
      </c>
      <c r="D49" s="3" t="s">
        <v>77</v>
      </c>
      <c r="E49" s="72"/>
      <c r="F49" s="4"/>
    </row>
    <row r="50" spans="2:6" ht="20.100000000000001" customHeight="1">
      <c r="B50" s="2">
        <v>40</v>
      </c>
      <c r="C50" s="3" t="s">
        <v>78</v>
      </c>
      <c r="D50" s="3" t="s">
        <v>79</v>
      </c>
      <c r="E50" s="72"/>
      <c r="F50" s="4"/>
    </row>
    <row r="51" spans="2:6" ht="29.1" customHeight="1">
      <c r="B51" s="551" t="s">
        <v>276</v>
      </c>
      <c r="C51" s="552"/>
      <c r="D51" s="552"/>
      <c r="E51" s="552"/>
      <c r="F51" s="553"/>
    </row>
    <row r="52" spans="2:6" ht="20.100000000000001" customHeight="1">
      <c r="B52" s="2">
        <v>41</v>
      </c>
      <c r="C52" s="3" t="s">
        <v>80</v>
      </c>
      <c r="D52" s="3" t="s">
        <v>81</v>
      </c>
      <c r="E52" s="72"/>
      <c r="F52" s="4"/>
    </row>
    <row r="53" spans="2:6" ht="29.1" customHeight="1">
      <c r="B53" s="2">
        <v>42</v>
      </c>
      <c r="C53" s="3" t="s">
        <v>42</v>
      </c>
      <c r="D53" s="3" t="s">
        <v>82</v>
      </c>
      <c r="E53" s="72"/>
      <c r="F53" s="4"/>
    </row>
    <row r="54" spans="2:6" ht="20.100000000000001" customHeight="1">
      <c r="B54" s="2">
        <v>43</v>
      </c>
      <c r="C54" s="3" t="s">
        <v>83</v>
      </c>
      <c r="D54" s="3" t="s">
        <v>84</v>
      </c>
      <c r="E54" s="72"/>
      <c r="F54" s="4"/>
    </row>
    <row r="55" spans="2:6" ht="20.100000000000001" customHeight="1">
      <c r="B55" s="2">
        <v>44</v>
      </c>
      <c r="C55" s="3" t="s">
        <v>85</v>
      </c>
      <c r="D55" s="3" t="s">
        <v>86</v>
      </c>
      <c r="E55" s="72"/>
      <c r="F55" s="4"/>
    </row>
    <row r="56" spans="2:6" ht="29.1" customHeight="1">
      <c r="B56" s="2">
        <v>45</v>
      </c>
      <c r="C56" s="3" t="s">
        <v>87</v>
      </c>
      <c r="D56" s="3" t="s">
        <v>88</v>
      </c>
      <c r="E56" s="72"/>
      <c r="F56" s="4"/>
    </row>
    <row r="57" spans="2:6" ht="29.1" customHeight="1">
      <c r="B57" s="2">
        <v>46</v>
      </c>
      <c r="C57" s="3" t="s">
        <v>89</v>
      </c>
      <c r="D57" s="3" t="s">
        <v>90</v>
      </c>
      <c r="E57" s="72"/>
      <c r="F57" s="4"/>
    </row>
    <row r="58" spans="2:6" ht="20.100000000000001" customHeight="1">
      <c r="B58" s="2">
        <v>47</v>
      </c>
      <c r="C58" s="3" t="s">
        <v>91</v>
      </c>
      <c r="D58" s="3" t="s">
        <v>92</v>
      </c>
      <c r="E58" s="72"/>
      <c r="F58" s="4"/>
    </row>
    <row r="59" spans="2:6" ht="20.100000000000001" customHeight="1">
      <c r="B59" s="2">
        <v>48</v>
      </c>
      <c r="C59" s="3" t="s">
        <v>93</v>
      </c>
      <c r="D59" s="3" t="s">
        <v>94</v>
      </c>
      <c r="E59" s="72"/>
      <c r="F59" s="4"/>
    </row>
    <row r="60" spans="2:6" ht="20.100000000000001" customHeight="1">
      <c r="B60" s="2">
        <v>49</v>
      </c>
      <c r="C60" s="3" t="s">
        <v>95</v>
      </c>
      <c r="D60" s="3" t="s">
        <v>96</v>
      </c>
      <c r="E60" s="72"/>
      <c r="F60" s="4"/>
    </row>
    <row r="61" spans="2:6" ht="20.100000000000001" customHeight="1">
      <c r="B61" s="2">
        <v>50</v>
      </c>
      <c r="C61" s="3" t="s">
        <v>97</v>
      </c>
      <c r="D61" s="3" t="s">
        <v>98</v>
      </c>
      <c r="E61" s="72"/>
      <c r="F61" s="4"/>
    </row>
    <row r="62" spans="2:6" ht="20.100000000000001" customHeight="1">
      <c r="B62" s="2">
        <v>51</v>
      </c>
      <c r="C62" s="3" t="s">
        <v>99</v>
      </c>
      <c r="D62" s="3" t="s">
        <v>100</v>
      </c>
      <c r="E62" s="72"/>
      <c r="F62" s="4"/>
    </row>
    <row r="63" spans="2:6" ht="29.1" customHeight="1">
      <c r="B63" s="2">
        <v>52</v>
      </c>
      <c r="C63" s="3" t="s">
        <v>101</v>
      </c>
      <c r="D63" s="3" t="s">
        <v>102</v>
      </c>
      <c r="E63" s="72"/>
      <c r="F63" s="4"/>
    </row>
    <row r="64" spans="2:6" ht="20.100000000000001" customHeight="1">
      <c r="B64" s="2">
        <v>53</v>
      </c>
      <c r="C64" s="3" t="s">
        <v>103</v>
      </c>
      <c r="D64" s="3" t="s">
        <v>104</v>
      </c>
      <c r="E64" s="72"/>
      <c r="F64" s="4"/>
    </row>
    <row r="65" spans="2:6" ht="20.100000000000001" customHeight="1">
      <c r="B65" s="2">
        <v>54</v>
      </c>
      <c r="C65" s="3" t="s">
        <v>105</v>
      </c>
      <c r="D65" s="3" t="s">
        <v>106</v>
      </c>
      <c r="E65" s="72"/>
      <c r="F65" s="4"/>
    </row>
    <row r="66" spans="2:6" ht="20.100000000000001" customHeight="1">
      <c r="B66" s="2">
        <v>55</v>
      </c>
      <c r="C66" s="3" t="s">
        <v>107</v>
      </c>
      <c r="D66" s="3" t="s">
        <v>108</v>
      </c>
      <c r="E66" s="72"/>
      <c r="F66" s="4"/>
    </row>
    <row r="67" spans="2:6" ht="20.100000000000001" customHeight="1">
      <c r="B67" s="2">
        <v>56</v>
      </c>
      <c r="C67" s="3" t="s">
        <v>109</v>
      </c>
      <c r="D67" s="3" t="s">
        <v>110</v>
      </c>
      <c r="E67" s="72"/>
      <c r="F67" s="4"/>
    </row>
    <row r="68" spans="2:6" ht="20.100000000000001" customHeight="1">
      <c r="B68" s="2">
        <v>57</v>
      </c>
      <c r="C68" s="3" t="s">
        <v>111</v>
      </c>
      <c r="D68" s="3" t="s">
        <v>112</v>
      </c>
      <c r="E68" s="72"/>
      <c r="F68" s="4"/>
    </row>
    <row r="69" spans="2:6" ht="29.1" customHeight="1">
      <c r="B69" s="551" t="s">
        <v>275</v>
      </c>
      <c r="C69" s="552"/>
      <c r="D69" s="552"/>
      <c r="E69" s="552"/>
      <c r="F69" s="553"/>
    </row>
    <row r="70" spans="2:6" ht="29.1" customHeight="1">
      <c r="B70" s="2">
        <v>58</v>
      </c>
      <c r="C70" s="3" t="s">
        <v>113</v>
      </c>
      <c r="D70" s="3" t="s">
        <v>114</v>
      </c>
      <c r="E70" s="72"/>
      <c r="F70" s="4"/>
    </row>
    <row r="71" spans="2:6" ht="20.100000000000001" customHeight="1">
      <c r="B71" s="2">
        <v>59</v>
      </c>
      <c r="C71" s="3" t="s">
        <v>115</v>
      </c>
      <c r="D71" s="3" t="s">
        <v>116</v>
      </c>
      <c r="E71" s="72"/>
      <c r="F71" s="4"/>
    </row>
    <row r="72" spans="2:6" ht="29.1" customHeight="1">
      <c r="B72" s="2">
        <v>60</v>
      </c>
      <c r="C72" s="3" t="s">
        <v>117</v>
      </c>
      <c r="D72" s="3" t="s">
        <v>118</v>
      </c>
      <c r="E72" s="72"/>
      <c r="F72" s="4"/>
    </row>
    <row r="73" spans="2:6" ht="29.1" customHeight="1">
      <c r="B73" s="2">
        <v>61</v>
      </c>
      <c r="C73" s="3" t="s">
        <v>119</v>
      </c>
      <c r="D73" s="3" t="s">
        <v>120</v>
      </c>
      <c r="E73" s="72"/>
      <c r="F73" s="4"/>
    </row>
    <row r="74" spans="2:6" ht="20.100000000000001" customHeight="1">
      <c r="B74" s="2">
        <v>62</v>
      </c>
      <c r="C74" s="3" t="s">
        <v>121</v>
      </c>
      <c r="D74" s="3" t="s">
        <v>122</v>
      </c>
      <c r="E74" s="72"/>
      <c r="F74" s="4"/>
    </row>
    <row r="75" spans="2:6" ht="20.100000000000001" customHeight="1">
      <c r="B75" s="2">
        <v>63</v>
      </c>
      <c r="C75" s="3" t="s">
        <v>123</v>
      </c>
      <c r="D75" s="3" t="s">
        <v>124</v>
      </c>
      <c r="E75" s="72"/>
      <c r="F75" s="4"/>
    </row>
    <row r="76" spans="2:6" ht="20.100000000000001" customHeight="1">
      <c r="B76" s="2">
        <v>64</v>
      </c>
      <c r="C76" s="3" t="s">
        <v>125</v>
      </c>
      <c r="D76" s="3" t="s">
        <v>126</v>
      </c>
      <c r="E76" s="72"/>
      <c r="F76" s="4"/>
    </row>
    <row r="77" spans="2:6" ht="20.100000000000001" customHeight="1">
      <c r="B77" s="2">
        <v>65</v>
      </c>
      <c r="C77" s="3" t="s">
        <v>127</v>
      </c>
      <c r="D77" s="3" t="s">
        <v>128</v>
      </c>
      <c r="E77" s="72"/>
      <c r="F77" s="4"/>
    </row>
    <row r="78" spans="2:6" ht="20.100000000000001" customHeight="1">
      <c r="B78" s="2">
        <v>66</v>
      </c>
      <c r="C78" s="3" t="s">
        <v>129</v>
      </c>
      <c r="D78" s="3" t="s">
        <v>130</v>
      </c>
      <c r="E78" s="72"/>
      <c r="F78" s="4"/>
    </row>
    <row r="79" spans="2:6" ht="20.100000000000001" customHeight="1">
      <c r="B79" s="2">
        <v>67</v>
      </c>
      <c r="C79" s="3" t="s">
        <v>131</v>
      </c>
      <c r="D79" s="3" t="s">
        <v>132</v>
      </c>
      <c r="E79" s="72"/>
      <c r="F79" s="4"/>
    </row>
    <row r="80" spans="2:6" ht="29.1" customHeight="1">
      <c r="B80" s="2">
        <v>68</v>
      </c>
      <c r="C80" s="3" t="s">
        <v>133</v>
      </c>
      <c r="D80" s="3" t="s">
        <v>134</v>
      </c>
      <c r="E80" s="72"/>
      <c r="F80" s="4"/>
    </row>
    <row r="81" spans="2:6" ht="29.1" customHeight="1">
      <c r="B81" s="2">
        <v>69</v>
      </c>
      <c r="C81" s="3" t="s">
        <v>135</v>
      </c>
      <c r="D81" s="3" t="s">
        <v>136</v>
      </c>
      <c r="E81" s="72"/>
      <c r="F81" s="4"/>
    </row>
    <row r="82" spans="2:6" ht="29.1" customHeight="1">
      <c r="B82" s="2">
        <v>70</v>
      </c>
      <c r="C82" s="3" t="s">
        <v>137</v>
      </c>
      <c r="D82" s="3" t="s">
        <v>138</v>
      </c>
      <c r="E82" s="72"/>
      <c r="F82" s="4"/>
    </row>
    <row r="83" spans="2:6" ht="20.100000000000001" customHeight="1">
      <c r="B83" s="2">
        <v>71</v>
      </c>
      <c r="C83" s="3" t="s">
        <v>139</v>
      </c>
      <c r="D83" s="3" t="s">
        <v>140</v>
      </c>
      <c r="E83" s="72"/>
      <c r="F83" s="4"/>
    </row>
    <row r="84" spans="2:6" ht="29.1" customHeight="1">
      <c r="B84" s="551" t="s">
        <v>274</v>
      </c>
      <c r="C84" s="552"/>
      <c r="D84" s="552"/>
      <c r="E84" s="552"/>
      <c r="F84" s="553"/>
    </row>
    <row r="85" spans="2:6" ht="20.100000000000001" customHeight="1">
      <c r="B85" s="2">
        <v>72</v>
      </c>
      <c r="C85" s="3" t="s">
        <v>142</v>
      </c>
      <c r="D85" s="3" t="s">
        <v>143</v>
      </c>
      <c r="E85" s="72"/>
      <c r="F85" s="4"/>
    </row>
    <row r="86" spans="2:6" ht="20.100000000000001" customHeight="1">
      <c r="B86" s="2">
        <v>73</v>
      </c>
      <c r="C86" s="3" t="s">
        <v>141</v>
      </c>
      <c r="D86" s="3" t="s">
        <v>144</v>
      </c>
      <c r="E86" s="72"/>
      <c r="F86" s="4"/>
    </row>
    <row r="87" spans="2:6" ht="20.100000000000001" customHeight="1">
      <c r="B87" s="2">
        <v>74</v>
      </c>
      <c r="C87" s="3" t="s">
        <v>145</v>
      </c>
      <c r="D87" s="3" t="s">
        <v>146</v>
      </c>
      <c r="E87" s="72"/>
      <c r="F87" s="4"/>
    </row>
    <row r="88" spans="2:6" ht="20.100000000000001" customHeight="1">
      <c r="B88" s="2">
        <v>75</v>
      </c>
      <c r="C88" s="3" t="s">
        <v>147</v>
      </c>
      <c r="D88" s="3" t="s">
        <v>148</v>
      </c>
      <c r="E88" s="72"/>
      <c r="F88" s="4"/>
    </row>
    <row r="89" spans="2:6" ht="20.100000000000001" customHeight="1">
      <c r="B89" s="2">
        <v>76</v>
      </c>
      <c r="C89" s="3" t="s">
        <v>149</v>
      </c>
      <c r="D89" s="3" t="s">
        <v>150</v>
      </c>
      <c r="E89" s="72"/>
      <c r="F89" s="4"/>
    </row>
    <row r="90" spans="2:6" ht="20.100000000000001" customHeight="1">
      <c r="B90" s="2">
        <v>77</v>
      </c>
      <c r="C90" s="3" t="s">
        <v>151</v>
      </c>
      <c r="D90" s="3" t="s">
        <v>152</v>
      </c>
      <c r="E90" s="72"/>
      <c r="F90" s="4"/>
    </row>
    <row r="91" spans="2:6" ht="20.100000000000001" customHeight="1">
      <c r="B91" s="2">
        <v>78</v>
      </c>
      <c r="C91" s="3" t="s">
        <v>153</v>
      </c>
      <c r="D91" s="3" t="s">
        <v>154</v>
      </c>
      <c r="E91" s="72"/>
      <c r="F91" s="4"/>
    </row>
    <row r="92" spans="2:6" ht="20.100000000000001" customHeight="1">
      <c r="B92" s="2">
        <v>79</v>
      </c>
      <c r="C92" s="3" t="s">
        <v>155</v>
      </c>
      <c r="D92" s="3" t="s">
        <v>156</v>
      </c>
      <c r="E92" s="72"/>
      <c r="F92" s="4"/>
    </row>
    <row r="93" spans="2:6" ht="20.100000000000001" customHeight="1">
      <c r="B93" s="2">
        <v>80</v>
      </c>
      <c r="C93" s="3" t="s">
        <v>157</v>
      </c>
      <c r="D93" s="3" t="s">
        <v>158</v>
      </c>
      <c r="E93" s="72"/>
      <c r="F93" s="4"/>
    </row>
    <row r="94" spans="2:6" ht="20.100000000000001" customHeight="1">
      <c r="B94" s="2">
        <v>81</v>
      </c>
      <c r="C94" s="3" t="s">
        <v>159</v>
      </c>
      <c r="D94" s="3" t="s">
        <v>160</v>
      </c>
      <c r="E94" s="72"/>
      <c r="F94" s="4"/>
    </row>
    <row r="95" spans="2:6" ht="29.1" customHeight="1">
      <c r="B95" s="2">
        <v>82</v>
      </c>
      <c r="C95" s="3" t="s">
        <v>161</v>
      </c>
      <c r="D95" s="3" t="s">
        <v>162</v>
      </c>
      <c r="E95" s="72"/>
      <c r="F95" s="4"/>
    </row>
    <row r="96" spans="2:6" ht="20.100000000000001" customHeight="1">
      <c r="B96" s="2">
        <v>83</v>
      </c>
      <c r="C96" s="3" t="s">
        <v>163</v>
      </c>
      <c r="D96" s="3" t="s">
        <v>164</v>
      </c>
      <c r="E96" s="72"/>
      <c r="F96" s="4"/>
    </row>
    <row r="97" spans="2:6" ht="29.1" customHeight="1">
      <c r="B97" s="551" t="s">
        <v>273</v>
      </c>
      <c r="C97" s="552"/>
      <c r="D97" s="552"/>
      <c r="E97" s="552"/>
      <c r="F97" s="553"/>
    </row>
    <row r="98" spans="2:6" ht="20.100000000000001" customHeight="1">
      <c r="B98" s="2">
        <v>84</v>
      </c>
      <c r="C98" s="3" t="s">
        <v>165</v>
      </c>
      <c r="D98" s="3" t="s">
        <v>166</v>
      </c>
      <c r="E98" s="72"/>
      <c r="F98" s="4"/>
    </row>
    <row r="99" spans="2:6" ht="29.1" customHeight="1">
      <c r="B99" s="2">
        <v>85</v>
      </c>
      <c r="C99" s="3" t="s">
        <v>167</v>
      </c>
      <c r="D99" s="3" t="s">
        <v>168</v>
      </c>
      <c r="E99" s="72"/>
      <c r="F99" s="4"/>
    </row>
    <row r="100" spans="2:6" ht="29.1" customHeight="1">
      <c r="B100" s="558" t="s">
        <v>273</v>
      </c>
      <c r="C100" s="559"/>
      <c r="D100" s="559"/>
      <c r="E100" s="559"/>
      <c r="F100" s="560"/>
    </row>
    <row r="101" spans="2:6" ht="29.1" customHeight="1">
      <c r="B101" s="2">
        <v>86</v>
      </c>
      <c r="C101" s="3" t="s">
        <v>169</v>
      </c>
      <c r="D101" s="3" t="s">
        <v>170</v>
      </c>
      <c r="E101" s="72"/>
      <c r="F101" s="4"/>
    </row>
    <row r="102" spans="2:6" ht="20.100000000000001" customHeight="1">
      <c r="B102" s="2">
        <v>87</v>
      </c>
      <c r="C102" s="3" t="s">
        <v>171</v>
      </c>
      <c r="D102" s="3" t="s">
        <v>172</v>
      </c>
      <c r="E102" s="72"/>
      <c r="F102" s="4"/>
    </row>
    <row r="103" spans="2:6" ht="20.100000000000001" customHeight="1">
      <c r="B103" s="2">
        <v>88</v>
      </c>
      <c r="C103" s="3" t="s">
        <v>173</v>
      </c>
      <c r="D103" s="3" t="s">
        <v>174</v>
      </c>
      <c r="E103" s="72"/>
      <c r="F103" s="4"/>
    </row>
    <row r="104" spans="2:6" ht="20.100000000000001" customHeight="1">
      <c r="B104" s="2">
        <v>89</v>
      </c>
      <c r="C104" s="3" t="s">
        <v>175</v>
      </c>
      <c r="D104" s="3" t="s">
        <v>176</v>
      </c>
      <c r="E104" s="72"/>
      <c r="F104" s="4"/>
    </row>
    <row r="105" spans="2:6" ht="20.100000000000001" customHeight="1">
      <c r="B105" s="2">
        <v>90</v>
      </c>
      <c r="C105" s="3" t="s">
        <v>177</v>
      </c>
      <c r="D105" s="3" t="s">
        <v>178</v>
      </c>
      <c r="E105" s="72"/>
      <c r="F105" s="4"/>
    </row>
    <row r="106" spans="2:6" ht="29.1" customHeight="1">
      <c r="B106" s="2">
        <v>91</v>
      </c>
      <c r="C106" s="3" t="s">
        <v>179</v>
      </c>
      <c r="D106" s="3" t="s">
        <v>180</v>
      </c>
      <c r="E106" s="72"/>
      <c r="F106" s="4"/>
    </row>
    <row r="107" spans="2:6" ht="20.100000000000001" customHeight="1">
      <c r="B107" s="2">
        <v>92</v>
      </c>
      <c r="C107" s="3" t="s">
        <v>181</v>
      </c>
      <c r="D107" s="3" t="s">
        <v>182</v>
      </c>
      <c r="E107" s="72"/>
      <c r="F107" s="4"/>
    </row>
    <row r="108" spans="2:6" ht="20.100000000000001" customHeight="1">
      <c r="B108" s="2">
        <v>93</v>
      </c>
      <c r="C108" s="3" t="s">
        <v>183</v>
      </c>
      <c r="D108" s="3" t="s">
        <v>184</v>
      </c>
      <c r="E108" s="72"/>
      <c r="F108" s="4"/>
    </row>
    <row r="109" spans="2:6" ht="20.100000000000001" customHeight="1">
      <c r="B109" s="2">
        <v>94</v>
      </c>
      <c r="C109" s="3" t="s">
        <v>185</v>
      </c>
      <c r="D109" s="3" t="s">
        <v>186</v>
      </c>
      <c r="E109" s="72"/>
      <c r="F109" s="4"/>
    </row>
    <row r="110" spans="2:6" ht="29.1" customHeight="1">
      <c r="B110" s="2">
        <v>95</v>
      </c>
      <c r="C110" s="3" t="s">
        <v>187</v>
      </c>
      <c r="D110" s="3" t="s">
        <v>188</v>
      </c>
      <c r="E110" s="72"/>
      <c r="F110" s="4"/>
    </row>
    <row r="111" spans="2:6" ht="29.1" customHeight="1">
      <c r="B111" s="551" t="s">
        <v>272</v>
      </c>
      <c r="C111" s="552"/>
      <c r="D111" s="552"/>
      <c r="E111" s="552"/>
      <c r="F111" s="553"/>
    </row>
    <row r="112" spans="2:6" ht="20.100000000000001" customHeight="1">
      <c r="B112" s="2">
        <v>96</v>
      </c>
      <c r="C112" s="3" t="s">
        <v>189</v>
      </c>
      <c r="D112" s="3" t="s">
        <v>190</v>
      </c>
      <c r="E112" s="72"/>
      <c r="F112" s="4"/>
    </row>
    <row r="113" spans="2:6" ht="20.100000000000001" customHeight="1">
      <c r="B113" s="2">
        <v>97</v>
      </c>
      <c r="C113" s="3" t="s">
        <v>191</v>
      </c>
      <c r="D113" s="3" t="s">
        <v>192</v>
      </c>
      <c r="E113" s="72"/>
      <c r="F113" s="4"/>
    </row>
    <row r="114" spans="2:6" ht="29.1" customHeight="1">
      <c r="B114" s="2">
        <v>98</v>
      </c>
      <c r="C114" s="3" t="s">
        <v>193</v>
      </c>
      <c r="D114" s="3" t="s">
        <v>194</v>
      </c>
      <c r="E114" s="72"/>
      <c r="F114" s="4"/>
    </row>
    <row r="115" spans="2:6" ht="20.100000000000001" customHeight="1">
      <c r="B115" s="2">
        <v>99</v>
      </c>
      <c r="C115" s="3" t="s">
        <v>195</v>
      </c>
      <c r="D115" s="3" t="s">
        <v>196</v>
      </c>
      <c r="E115" s="72"/>
      <c r="F115" s="4"/>
    </row>
    <row r="116" spans="2:6" ht="20.100000000000001" customHeight="1">
      <c r="B116" s="2">
        <v>100</v>
      </c>
      <c r="C116" s="3" t="s">
        <v>197</v>
      </c>
      <c r="D116" s="3" t="s">
        <v>198</v>
      </c>
      <c r="E116" s="72"/>
      <c r="F116" s="4"/>
    </row>
    <row r="117" spans="2:6" ht="29.1" customHeight="1">
      <c r="B117" s="2">
        <v>101</v>
      </c>
      <c r="C117" s="3" t="s">
        <v>199</v>
      </c>
      <c r="D117" s="3" t="s">
        <v>200</v>
      </c>
      <c r="E117" s="72"/>
      <c r="F117" s="4"/>
    </row>
    <row r="118" spans="2:6" ht="29.1" customHeight="1">
      <c r="B118" s="2">
        <v>102</v>
      </c>
      <c r="C118" s="3" t="s">
        <v>201</v>
      </c>
      <c r="D118" s="3" t="s">
        <v>202</v>
      </c>
      <c r="E118" s="72"/>
      <c r="F118" s="4"/>
    </row>
    <row r="119" spans="2:6" ht="20.100000000000001" customHeight="1">
      <c r="B119" s="2">
        <v>103</v>
      </c>
      <c r="C119" s="3" t="s">
        <v>203</v>
      </c>
      <c r="D119" s="3" t="s">
        <v>204</v>
      </c>
      <c r="E119" s="72"/>
      <c r="F119" s="4"/>
    </row>
    <row r="120" spans="2:6" ht="20.100000000000001" customHeight="1">
      <c r="B120" s="2">
        <v>104</v>
      </c>
      <c r="C120" s="3" t="s">
        <v>205</v>
      </c>
      <c r="D120" s="3" t="s">
        <v>206</v>
      </c>
      <c r="E120" s="72"/>
      <c r="F120" s="4"/>
    </row>
    <row r="121" spans="2:6" ht="20.100000000000001" customHeight="1">
      <c r="B121" s="2">
        <v>105</v>
      </c>
      <c r="C121" s="3" t="s">
        <v>207</v>
      </c>
      <c r="D121" s="3" t="s">
        <v>208</v>
      </c>
      <c r="E121" s="72"/>
      <c r="F121" s="4"/>
    </row>
    <row r="122" spans="2:6" ht="20.100000000000001" customHeight="1">
      <c r="B122" s="2">
        <v>106</v>
      </c>
      <c r="C122" s="3" t="s">
        <v>209</v>
      </c>
      <c r="D122" s="3" t="s">
        <v>210</v>
      </c>
      <c r="E122" s="72"/>
      <c r="F122" s="4"/>
    </row>
    <row r="123" spans="2:6" ht="20.100000000000001" customHeight="1">
      <c r="B123" s="2">
        <v>107</v>
      </c>
      <c r="C123" s="3" t="s">
        <v>211</v>
      </c>
      <c r="D123" s="3" t="s">
        <v>212</v>
      </c>
      <c r="E123" s="72"/>
      <c r="F123" s="4"/>
    </row>
    <row r="124" spans="2:6" ht="29.1" customHeight="1">
      <c r="B124" s="2">
        <v>108</v>
      </c>
      <c r="C124" s="3" t="s">
        <v>213</v>
      </c>
      <c r="D124" s="3" t="s">
        <v>214</v>
      </c>
      <c r="E124" s="72"/>
      <c r="F124" s="4"/>
    </row>
    <row r="125" spans="2:6" ht="20.100000000000001" customHeight="1">
      <c r="B125" s="2">
        <v>109</v>
      </c>
      <c r="C125" s="3" t="s">
        <v>215</v>
      </c>
      <c r="D125" s="3" t="s">
        <v>216</v>
      </c>
      <c r="E125" s="72"/>
      <c r="F125" s="4"/>
    </row>
  </sheetData>
  <mergeCells count="17">
    <mergeCell ref="B69:F69"/>
    <mergeCell ref="B84:F84"/>
    <mergeCell ref="B97:F97"/>
    <mergeCell ref="B111:F111"/>
    <mergeCell ref="B36:G36"/>
    <mergeCell ref="B100:F100"/>
    <mergeCell ref="B6:F6"/>
    <mergeCell ref="B25:F25"/>
    <mergeCell ref="B30:G30"/>
    <mergeCell ref="B44:F44"/>
    <mergeCell ref="B51:F51"/>
    <mergeCell ref="B2:F2"/>
    <mergeCell ref="E4:E5"/>
    <mergeCell ref="F4:F5"/>
    <mergeCell ref="B4:B5"/>
    <mergeCell ref="C4:C5"/>
    <mergeCell ref="D4:D5"/>
  </mergeCells>
  <printOptions horizontalCentered="1"/>
  <pageMargins left="0.39370078740157483" right="0.39370078740157483" top="0.39370078740157483" bottom="0.39370078740157483" header="0.31496062992125984" footer="0.31496062992125984"/>
  <pageSetup paperSize="2000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Data BUMDes (4)</vt:lpstr>
      <vt:lpstr>SBH &amp; Usaha</vt:lpstr>
      <vt:lpstr>Rekap</vt:lpstr>
      <vt:lpstr>Data BUMDes</vt:lpstr>
      <vt:lpstr>Master Data</vt:lpstr>
      <vt:lpstr>BUMDes BULUKUMBA </vt:lpstr>
      <vt:lpstr>Bumdes</vt:lpstr>
      <vt:lpstr>Daftar</vt:lpstr>
      <vt:lpstr>legal</vt:lpstr>
      <vt:lpstr>Modal</vt:lpstr>
      <vt:lpstr>Bumdes!Print_Area</vt:lpstr>
      <vt:lpstr>'BUMDes BULUKUMBA '!Print_Area</vt:lpstr>
      <vt:lpstr>Daftar!Print_Area</vt:lpstr>
      <vt:lpstr>'Data BUMDes'!Print_Area</vt:lpstr>
      <vt:lpstr>Rekap!Print_Area</vt:lpstr>
      <vt:lpstr>'SBH &amp; Usaha'!Print_Area</vt:lpstr>
      <vt:lpstr>Daftar!Print_Titles</vt:lpstr>
      <vt:lpstr>'Data BUMDes'!Print_Titles</vt:lpstr>
      <vt:lpstr>Rekap!Print_Titles</vt:lpstr>
      <vt:lpstr>'SBH &amp; Usaha'!Print_Titles</vt:lpstr>
      <vt:lpstr>'Data BUMDes (4)'!SBH</vt:lpstr>
      <vt:lpstr>'Master Data'!SBH</vt:lpstr>
      <vt:lpstr>'SBH &amp; Usaha'!SBH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PUED_DPMD</dc:creator>
  <cp:lastModifiedBy>LENOVO</cp:lastModifiedBy>
  <cp:lastPrinted>2026-02-17T11:17:51Z</cp:lastPrinted>
  <dcterms:created xsi:type="dcterms:W3CDTF">2026-01-30T01:56:27Z</dcterms:created>
  <dcterms:modified xsi:type="dcterms:W3CDTF">2026-02-25T02:45:38Z</dcterms:modified>
</cp:coreProperties>
</file>